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12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98" i="1"/>
  <c r="J99"/>
  <c r="J74"/>
  <c r="E24"/>
  <c r="F24"/>
  <c r="O268"/>
  <c r="N268"/>
  <c r="M268"/>
  <c r="L268"/>
  <c r="K268"/>
  <c r="J268"/>
  <c r="I268"/>
  <c r="H268"/>
  <c r="G268"/>
  <c r="F268"/>
  <c r="E268"/>
  <c r="D268"/>
  <c r="O250"/>
  <c r="N250"/>
  <c r="M250"/>
  <c r="L250"/>
  <c r="K250"/>
  <c r="J250"/>
  <c r="I250"/>
  <c r="H250"/>
  <c r="G250"/>
  <c r="F250"/>
  <c r="E250"/>
  <c r="D250"/>
  <c r="O241"/>
  <c r="N241"/>
  <c r="M241"/>
  <c r="L241"/>
  <c r="K241"/>
  <c r="J241"/>
  <c r="I241"/>
  <c r="H241"/>
  <c r="G241"/>
  <c r="F241"/>
  <c r="E241"/>
  <c r="D241"/>
  <c r="O225"/>
  <c r="N225"/>
  <c r="M225"/>
  <c r="L225"/>
  <c r="K225"/>
  <c r="J225"/>
  <c r="I225"/>
  <c r="H225"/>
  <c r="G225"/>
  <c r="F225"/>
  <c r="E225"/>
  <c r="D225"/>
  <c r="O216"/>
  <c r="N216"/>
  <c r="M216"/>
  <c r="L216"/>
  <c r="K216"/>
  <c r="J216"/>
  <c r="I216"/>
  <c r="H216"/>
  <c r="G216"/>
  <c r="F216"/>
  <c r="E216"/>
  <c r="D216"/>
  <c r="E200"/>
  <c r="O200"/>
  <c r="N200"/>
  <c r="M200"/>
  <c r="L200"/>
  <c r="K200"/>
  <c r="J200"/>
  <c r="I200"/>
  <c r="H200"/>
  <c r="G200"/>
  <c r="F200"/>
  <c r="D200"/>
  <c r="O190"/>
  <c r="N190"/>
  <c r="M190"/>
  <c r="L190"/>
  <c r="K190"/>
  <c r="J190"/>
  <c r="I190"/>
  <c r="H190"/>
  <c r="G190"/>
  <c r="F190"/>
  <c r="E190"/>
  <c r="D190"/>
  <c r="O173"/>
  <c r="N173"/>
  <c r="M173"/>
  <c r="L173"/>
  <c r="K173"/>
  <c r="J173"/>
  <c r="I173"/>
  <c r="H173"/>
  <c r="G173"/>
  <c r="F173"/>
  <c r="E173"/>
  <c r="D173"/>
  <c r="M165"/>
  <c r="N165"/>
  <c r="O165"/>
  <c r="L165"/>
  <c r="K165"/>
  <c r="J165"/>
  <c r="I165"/>
  <c r="H165"/>
  <c r="G165"/>
  <c r="F165"/>
  <c r="E165"/>
  <c r="D165"/>
  <c r="O148"/>
  <c r="N148"/>
  <c r="M148"/>
  <c r="L148"/>
  <c r="K148"/>
  <c r="J148"/>
  <c r="I148"/>
  <c r="H148"/>
  <c r="G148"/>
  <c r="F148"/>
  <c r="E148"/>
  <c r="D148"/>
  <c r="O139"/>
  <c r="N139"/>
  <c r="M139"/>
  <c r="L139"/>
  <c r="K139"/>
  <c r="J137"/>
  <c r="J139" s="1"/>
  <c r="I139"/>
  <c r="H139"/>
  <c r="G139"/>
  <c r="F139"/>
  <c r="E139"/>
  <c r="D139"/>
  <c r="O124"/>
  <c r="N124"/>
  <c r="M124"/>
  <c r="L124"/>
  <c r="K124"/>
  <c r="J124"/>
  <c r="I124"/>
  <c r="H124"/>
  <c r="G124"/>
  <c r="F124"/>
  <c r="E124"/>
  <c r="D124"/>
  <c r="K114"/>
  <c r="J114"/>
  <c r="I114"/>
  <c r="H114"/>
  <c r="G114"/>
  <c r="F114"/>
  <c r="E114"/>
  <c r="D114"/>
  <c r="O116"/>
  <c r="N116"/>
  <c r="M116"/>
  <c r="L116"/>
  <c r="K116"/>
  <c r="J116"/>
  <c r="I116"/>
  <c r="H116"/>
  <c r="G116"/>
  <c r="F116"/>
  <c r="E116"/>
  <c r="D116"/>
  <c r="O100"/>
  <c r="N100"/>
  <c r="M100"/>
  <c r="L100"/>
  <c r="K100"/>
  <c r="J100"/>
  <c r="I100"/>
  <c r="H100"/>
  <c r="G100"/>
  <c r="F100"/>
  <c r="E100"/>
  <c r="D100"/>
  <c r="O90"/>
  <c r="N90"/>
  <c r="M90"/>
  <c r="L90"/>
  <c r="K90"/>
  <c r="J90"/>
  <c r="I90"/>
  <c r="H90"/>
  <c r="G90"/>
  <c r="F90"/>
  <c r="E90"/>
  <c r="D90"/>
  <c r="O75"/>
  <c r="N75"/>
  <c r="M75"/>
  <c r="L75"/>
  <c r="K75"/>
  <c r="J75"/>
  <c r="I75"/>
  <c r="H75"/>
  <c r="G75"/>
  <c r="F75"/>
  <c r="E75"/>
  <c r="D75"/>
  <c r="O65"/>
  <c r="N65"/>
  <c r="M65"/>
  <c r="L65"/>
  <c r="K65"/>
  <c r="J65"/>
  <c r="I65"/>
  <c r="H65"/>
  <c r="G65"/>
  <c r="F65"/>
  <c r="E65"/>
  <c r="D65"/>
  <c r="O49"/>
  <c r="N49"/>
  <c r="M49"/>
  <c r="L49"/>
  <c r="K49"/>
  <c r="J49"/>
  <c r="I49"/>
  <c r="H49"/>
  <c r="G49"/>
  <c r="F49"/>
  <c r="E49"/>
  <c r="D49"/>
  <c r="O40"/>
  <c r="N40"/>
  <c r="M40"/>
  <c r="L40"/>
  <c r="K40"/>
  <c r="J40"/>
  <c r="I40"/>
  <c r="H40"/>
  <c r="G40"/>
  <c r="F40"/>
  <c r="E40"/>
  <c r="D40"/>
  <c r="O24"/>
  <c r="N24"/>
  <c r="M24"/>
  <c r="L24"/>
  <c r="K24"/>
  <c r="J24"/>
  <c r="I24"/>
  <c r="H24"/>
  <c r="G24"/>
  <c r="D24"/>
  <c r="D34" l="1"/>
  <c r="D260"/>
  <c r="E260"/>
  <c r="F260"/>
  <c r="G260"/>
  <c r="H260"/>
  <c r="I260"/>
  <c r="J260"/>
  <c r="K260"/>
  <c r="L260"/>
  <c r="M260"/>
  <c r="N260"/>
  <c r="O260"/>
  <c r="D235"/>
  <c r="E235"/>
  <c r="F235"/>
  <c r="G235"/>
  <c r="H235"/>
  <c r="I235"/>
  <c r="J235"/>
  <c r="K235"/>
  <c r="L235"/>
  <c r="M235"/>
  <c r="N235"/>
  <c r="O235"/>
  <c r="D210"/>
  <c r="E210"/>
  <c r="F210"/>
  <c r="G210"/>
  <c r="H210"/>
  <c r="I210"/>
  <c r="J210"/>
  <c r="K210"/>
  <c r="L210"/>
  <c r="M210"/>
  <c r="N210"/>
  <c r="O210"/>
  <c r="D183"/>
  <c r="E183"/>
  <c r="F183"/>
  <c r="G183"/>
  <c r="H183"/>
  <c r="I183"/>
  <c r="J183"/>
  <c r="K183"/>
  <c r="L183"/>
  <c r="M183"/>
  <c r="N183"/>
  <c r="O183"/>
  <c r="D159"/>
  <c r="E159"/>
  <c r="F159"/>
  <c r="G159"/>
  <c r="H159"/>
  <c r="I159"/>
  <c r="J159"/>
  <c r="K159"/>
  <c r="L159"/>
  <c r="M159"/>
  <c r="N159"/>
  <c r="O159"/>
  <c r="D133"/>
  <c r="E133"/>
  <c r="F133"/>
  <c r="G133"/>
  <c r="H133"/>
  <c r="I133"/>
  <c r="J133"/>
  <c r="K133"/>
  <c r="L133"/>
  <c r="M133"/>
  <c r="N133"/>
  <c r="O133"/>
  <c r="D110"/>
  <c r="E110"/>
  <c r="F110"/>
  <c r="G110"/>
  <c r="H110"/>
  <c r="I110"/>
  <c r="J110"/>
  <c r="K110"/>
  <c r="L110"/>
  <c r="M110"/>
  <c r="N110"/>
  <c r="O110"/>
  <c r="D84"/>
  <c r="E84"/>
  <c r="F84"/>
  <c r="G84"/>
  <c r="H84"/>
  <c r="I84"/>
  <c r="J84"/>
  <c r="K84"/>
  <c r="L84"/>
  <c r="M84"/>
  <c r="N84"/>
  <c r="O84"/>
  <c r="D59"/>
  <c r="E59"/>
  <c r="F59"/>
  <c r="G59"/>
  <c r="H59"/>
  <c r="I59"/>
  <c r="J59"/>
  <c r="K59"/>
  <c r="L59"/>
  <c r="M59"/>
  <c r="N59"/>
  <c r="O59"/>
  <c r="E34"/>
  <c r="F34"/>
  <c r="G34"/>
  <c r="H34"/>
  <c r="I34"/>
  <c r="J34"/>
  <c r="K34"/>
  <c r="L34"/>
  <c r="M34"/>
  <c r="N34"/>
  <c r="O34"/>
</calcChain>
</file>

<file path=xl/sharedStrings.xml><?xml version="1.0" encoding="utf-8"?>
<sst xmlns="http://schemas.openxmlformats.org/spreadsheetml/2006/main" count="906" uniqueCount="168">
  <si>
    <t>Борщ на мясном бульоне с капустой и картофелем со сметаной</t>
  </si>
  <si>
    <t> 44,38</t>
  </si>
  <si>
    <t>26,25 </t>
  </si>
  <si>
    <t> 53,23</t>
  </si>
  <si>
    <t> 1,19</t>
  </si>
  <si>
    <t>0,00 </t>
  </si>
  <si>
    <t>0,05 </t>
  </si>
  <si>
    <t>0,1 </t>
  </si>
  <si>
    <t> 10,29</t>
  </si>
  <si>
    <t>1/150</t>
  </si>
  <si>
    <t>Макаронные изделия отварные</t>
  </si>
  <si>
    <t>1/200</t>
  </si>
  <si>
    <t>Хлеб пшеничный</t>
  </si>
  <si>
    <t>43.5</t>
  </si>
  <si>
    <t>1/250</t>
  </si>
  <si>
    <t> 00</t>
  </si>
  <si>
    <t> 18</t>
  </si>
  <si>
    <t> 33</t>
  </si>
  <si>
    <t> 1,2</t>
  </si>
  <si>
    <t>Компот из сухофруктов</t>
  </si>
  <si>
    <t>0.04</t>
  </si>
  <si>
    <t>Суп картофельный с мясными фрикадельками</t>
  </si>
  <si>
    <t>0.15</t>
  </si>
  <si>
    <t>0.6</t>
  </si>
  <si>
    <t>1/250/10</t>
  </si>
  <si>
    <t>Щи из свежей капусты со сметаной</t>
  </si>
  <si>
    <t>Икра из  кабачков, т/о</t>
  </si>
  <si>
    <t>Суп картофельный с бобовыми на мясном бульоне</t>
  </si>
  <si>
    <t>1,94 </t>
  </si>
  <si>
    <t>0,76 </t>
  </si>
  <si>
    <t>0,04 </t>
  </si>
  <si>
    <t>0,40 </t>
  </si>
  <si>
    <t>Суп картофельный с клецками</t>
  </si>
  <si>
    <t>Борщ с капустой на мясом бульоне со сметаной</t>
  </si>
  <si>
    <t>Котлета мясная (из мяса говядины)</t>
  </si>
  <si>
    <t>Суп-лапша</t>
  </si>
  <si>
    <t xml:space="preserve">Хлеб пшеничный </t>
  </si>
  <si>
    <t>№</t>
  </si>
  <si>
    <t>рец</t>
  </si>
  <si>
    <t>Выход</t>
  </si>
  <si>
    <t>Наименование блюд</t>
  </si>
  <si>
    <t>Белки</t>
  </si>
  <si>
    <t>Жиры</t>
  </si>
  <si>
    <t>Углеводы</t>
  </si>
  <si>
    <t>Энергетическая ценность</t>
  </si>
  <si>
    <t>Минеральные вещества</t>
  </si>
  <si>
    <t>Витамины</t>
  </si>
  <si>
    <t>Cа</t>
  </si>
  <si>
    <t>Mg</t>
  </si>
  <si>
    <t>P</t>
  </si>
  <si>
    <t>Fe</t>
  </si>
  <si>
    <t>A</t>
  </si>
  <si>
    <t>B</t>
  </si>
  <si>
    <t>PP</t>
  </si>
  <si>
    <t>C</t>
  </si>
  <si>
    <t>День 1</t>
  </si>
  <si>
    <t xml:space="preserve"> 1/60</t>
  </si>
  <si>
    <t xml:space="preserve"> 2/40</t>
  </si>
  <si>
    <t>День 2</t>
  </si>
  <si>
    <t>Итог</t>
  </si>
  <si>
    <t>День 3</t>
  </si>
  <si>
    <t>День 4</t>
  </si>
  <si>
    <t>День 5</t>
  </si>
  <si>
    <t>День 6</t>
  </si>
  <si>
    <t>День 7</t>
  </si>
  <si>
    <t xml:space="preserve">Итог </t>
  </si>
  <si>
    <t>День 8</t>
  </si>
  <si>
    <t>День 9</t>
  </si>
  <si>
    <t>День 10</t>
  </si>
  <si>
    <t>Завтрак</t>
  </si>
  <si>
    <t>Яйцо вареное</t>
  </si>
  <si>
    <t>Чай с лимоном и сахаром</t>
  </si>
  <si>
    <t>Обед</t>
  </si>
  <si>
    <t>Биточки из говядины с соусом</t>
  </si>
  <si>
    <t>Полдник</t>
  </si>
  <si>
    <t>258/3</t>
  </si>
  <si>
    <t>Суп молочный с макаронными изделиями</t>
  </si>
  <si>
    <t>Каша молочная пшенная вязкая с маслом сливочным</t>
  </si>
  <si>
    <t>Чай с  сахаром</t>
  </si>
  <si>
    <t>Бутерброд с маслом и сыром</t>
  </si>
  <si>
    <t>1042/2</t>
  </si>
  <si>
    <t>150/20</t>
  </si>
  <si>
    <t>Блинчики со сгущенным молоком</t>
  </si>
  <si>
    <t>411/3</t>
  </si>
  <si>
    <t>1/200/10</t>
  </si>
  <si>
    <t>Каша молочная рисовая вязкая с маслом сливочным</t>
  </si>
  <si>
    <t>Каша молочная манная вязкая с маслом сливочным</t>
  </si>
  <si>
    <t>1/100</t>
  </si>
  <si>
    <t>Котлета запеченная в тесте</t>
  </si>
  <si>
    <t>Булочка сдобная</t>
  </si>
  <si>
    <t>Запеканка творожная со сгущенным молоком</t>
  </si>
  <si>
    <t>Горох отварной</t>
  </si>
  <si>
    <t>Бутерброд с маслом</t>
  </si>
  <si>
    <t>Сырники из творога со сгущенным молоком</t>
  </si>
  <si>
    <t>1/40</t>
  </si>
  <si>
    <t>1/75</t>
  </si>
  <si>
    <t>1/2</t>
  </si>
  <si>
    <t>30/10/20</t>
  </si>
  <si>
    <t>УТВЕРЖДАЮ:</t>
  </si>
  <si>
    <t>Директор МОУ "Школа №2 р.п. Новые Бурасы</t>
  </si>
  <si>
    <t>Новобурасского района Саратовской области имени</t>
  </si>
  <si>
    <t>Героя Советского Союза М.С. Бочкарева"</t>
  </si>
  <si>
    <t>__________________Е.В.Шведова</t>
  </si>
  <si>
    <t>Десятидневное примерное меню</t>
  </si>
  <si>
    <t>МОУ "Школа №2 р.п. Новые Бурасы Новобурасского района</t>
  </si>
  <si>
    <t>Саратовской области имени Героя Советского Союза</t>
  </si>
  <si>
    <t>М.С. Бочкарева"</t>
  </si>
  <si>
    <t>1/220</t>
  </si>
  <si>
    <t>Гуляш из  говядины</t>
  </si>
  <si>
    <t xml:space="preserve">Суп картофельный с крупой  </t>
  </si>
  <si>
    <t>747/3</t>
  </si>
  <si>
    <t>Рис отварной</t>
  </si>
  <si>
    <t>745/3</t>
  </si>
  <si>
    <t>Каша гречневая рассыпчатая</t>
  </si>
  <si>
    <t>697/3</t>
  </si>
  <si>
    <t>75/50</t>
  </si>
  <si>
    <t>Курица отварная/соус</t>
  </si>
  <si>
    <t xml:space="preserve"> 1/40</t>
  </si>
  <si>
    <t>Плов из говядины</t>
  </si>
  <si>
    <t>Какао с молоком</t>
  </si>
  <si>
    <t>Суп картофельный с вермишелью</t>
  </si>
  <si>
    <t>1010/2</t>
  </si>
  <si>
    <t>1/200/7</t>
  </si>
  <si>
    <t>1/250/14/10</t>
  </si>
  <si>
    <t>442/443</t>
  </si>
  <si>
    <t>632/3</t>
  </si>
  <si>
    <t>23/50</t>
  </si>
  <si>
    <t>453/3</t>
  </si>
  <si>
    <t>Пирожок с картошкой</t>
  </si>
  <si>
    <t>221/3</t>
  </si>
  <si>
    <t>Котлета рыбная из минтая</t>
  </si>
  <si>
    <t>417/1</t>
  </si>
  <si>
    <t>658/3</t>
  </si>
  <si>
    <t>1/050</t>
  </si>
  <si>
    <t>235/3</t>
  </si>
  <si>
    <t>759/3</t>
  </si>
  <si>
    <t>Картофельное пюре</t>
  </si>
  <si>
    <t>411/1</t>
  </si>
  <si>
    <t>197/3</t>
  </si>
  <si>
    <t>642/3</t>
  </si>
  <si>
    <t>1/225</t>
  </si>
  <si>
    <t>1025/3</t>
  </si>
  <si>
    <t>1/100/20</t>
  </si>
  <si>
    <t>228/3</t>
  </si>
  <si>
    <t>669/3</t>
  </si>
  <si>
    <t xml:space="preserve"> 60/50</t>
  </si>
  <si>
    <t>430/3</t>
  </si>
  <si>
    <t>224/3</t>
  </si>
  <si>
    <t>Пирожок с повидлом</t>
  </si>
  <si>
    <t>234/3</t>
  </si>
  <si>
    <t>Котлета мясная (из мяса говядины)/соус томатный</t>
  </si>
  <si>
    <t>050/050</t>
  </si>
  <si>
    <t>1/250/25</t>
  </si>
  <si>
    <t>на 2023/2024 учебный год</t>
  </si>
  <si>
    <t>1-4 класс</t>
  </si>
  <si>
    <t>Яблоко</t>
  </si>
  <si>
    <t>Печенье сахарное</t>
  </si>
  <si>
    <t>1/28</t>
  </si>
  <si>
    <t>Печенье глазированное "Лотте Чокопай"</t>
  </si>
  <si>
    <t xml:space="preserve">Бутерброд с маслом </t>
  </si>
  <si>
    <t>30/10</t>
  </si>
  <si>
    <t>Пряник</t>
  </si>
  <si>
    <t>Банан</t>
  </si>
  <si>
    <t>Апельсин</t>
  </si>
  <si>
    <t>Десерт "Ломтишка"</t>
  </si>
  <si>
    <t>Груша</t>
  </si>
  <si>
    <t>Конфета шоколадная</t>
  </si>
  <si>
    <t>Приказ № 109 от 29.08.2023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</si>
</sst>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2" fillId="0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7" fontId="1" fillId="2" borderId="3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2" borderId="3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0" xfId="0" applyFont="1" applyFill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2" borderId="9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6" fillId="0" borderId="10" xfId="0" applyFont="1" applyBorder="1" applyAlignment="1"/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" fontId="1" fillId="0" borderId="7" xfId="0" applyNumberFormat="1" applyFont="1" applyBorder="1" applyAlignment="1">
      <alignment horizontal="center" vertical="top" wrapText="1"/>
    </xf>
    <xf numFmtId="17" fontId="1" fillId="0" borderId="4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6" fillId="2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6" fillId="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4"/>
  <sheetViews>
    <sheetView tabSelected="1" workbookViewId="0">
      <selection activeCell="Q36" sqref="Q36"/>
    </sheetView>
  </sheetViews>
  <sheetFormatPr defaultRowHeight="15"/>
  <cols>
    <col min="1" max="1" width="6.7109375" style="21" customWidth="1"/>
    <col min="2" max="2" width="10" customWidth="1"/>
    <col min="3" max="3" width="16.85546875" customWidth="1"/>
  </cols>
  <sheetData>
    <row r="1" spans="2:15">
      <c r="K1" t="s">
        <v>98</v>
      </c>
    </row>
    <row r="2" spans="2:15" ht="18.75">
      <c r="B2" s="21"/>
      <c r="C2" s="21"/>
      <c r="D2" s="18"/>
      <c r="E2" s="21"/>
      <c r="F2" s="21"/>
      <c r="G2" s="21"/>
      <c r="H2" s="21"/>
      <c r="I2" s="21"/>
      <c r="J2" s="21"/>
      <c r="K2" s="21" t="s">
        <v>99</v>
      </c>
      <c r="L2" s="21"/>
      <c r="M2" s="21"/>
      <c r="N2" s="21"/>
      <c r="O2" s="21"/>
    </row>
    <row r="3" spans="2:15" ht="18.75">
      <c r="B3" s="21"/>
      <c r="C3" s="21"/>
      <c r="D3" s="18"/>
      <c r="E3" s="21"/>
      <c r="F3" s="21"/>
      <c r="G3" s="21"/>
      <c r="H3" s="21"/>
      <c r="I3" s="21"/>
      <c r="J3" s="21"/>
      <c r="K3" s="21" t="s">
        <v>100</v>
      </c>
      <c r="L3" s="21"/>
      <c r="M3" s="21"/>
      <c r="N3" s="21"/>
      <c r="O3" s="21"/>
    </row>
    <row r="4" spans="2:15" ht="18.75">
      <c r="B4" s="21"/>
      <c r="C4" s="21"/>
      <c r="D4" s="18"/>
      <c r="E4" s="21"/>
      <c r="F4" s="21"/>
      <c r="G4" s="21"/>
      <c r="H4" s="21"/>
      <c r="I4" s="21"/>
      <c r="J4" s="21"/>
      <c r="K4" s="21" t="s">
        <v>101</v>
      </c>
      <c r="L4" s="21"/>
      <c r="M4" s="21"/>
      <c r="N4" s="21"/>
      <c r="O4" s="21"/>
    </row>
    <row r="5" spans="2:15" ht="18.75">
      <c r="B5" s="21"/>
      <c r="C5" s="21"/>
      <c r="D5" s="18"/>
      <c r="E5" s="21"/>
      <c r="F5" s="21"/>
      <c r="G5" s="21"/>
      <c r="H5" s="21"/>
      <c r="I5" s="21"/>
      <c r="J5" s="21"/>
      <c r="K5" s="21" t="s">
        <v>102</v>
      </c>
      <c r="L5" s="21"/>
      <c r="M5" s="21"/>
      <c r="N5" s="21"/>
      <c r="O5" s="21"/>
    </row>
    <row r="6" spans="2:15" ht="18.75">
      <c r="B6" s="21"/>
      <c r="C6" s="21"/>
      <c r="D6" s="18"/>
      <c r="E6" s="21"/>
      <c r="F6" s="21"/>
      <c r="G6" s="21"/>
      <c r="H6" s="21"/>
      <c r="I6" s="21"/>
      <c r="J6" s="21"/>
      <c r="K6" s="57" t="s">
        <v>167</v>
      </c>
      <c r="L6" s="21"/>
      <c r="M6" s="21"/>
      <c r="N6" s="21"/>
      <c r="O6" s="21"/>
    </row>
    <row r="7" spans="2:15" ht="18.75">
      <c r="B7" s="21"/>
      <c r="C7" s="21"/>
      <c r="D7" s="18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ht="70.5" customHeight="1">
      <c r="B8" s="21"/>
      <c r="C8" s="21"/>
      <c r="D8" s="18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2:15" ht="25.5">
      <c r="B9" s="21"/>
      <c r="C9" s="21"/>
      <c r="D9" s="58" t="s">
        <v>103</v>
      </c>
      <c r="E9" s="59"/>
      <c r="F9" s="59"/>
      <c r="G9" s="59"/>
      <c r="H9" s="59"/>
      <c r="I9" s="59"/>
      <c r="J9" s="59"/>
      <c r="K9" s="59"/>
      <c r="L9" s="59"/>
      <c r="M9" s="21"/>
      <c r="N9" s="21"/>
      <c r="O9" s="21"/>
    </row>
    <row r="10" spans="2:15" ht="25.5">
      <c r="B10" s="21"/>
      <c r="C10" s="58" t="s">
        <v>104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21"/>
    </row>
    <row r="11" spans="2:15" ht="25.5">
      <c r="B11" s="21"/>
      <c r="C11" s="58" t="s">
        <v>105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21"/>
    </row>
    <row r="12" spans="2:15" ht="25.5">
      <c r="B12" s="21"/>
      <c r="C12" s="21"/>
      <c r="D12" s="18"/>
      <c r="E12" s="58" t="s">
        <v>106</v>
      </c>
      <c r="F12" s="58"/>
      <c r="G12" s="58"/>
      <c r="H12" s="58"/>
      <c r="I12" s="58"/>
      <c r="J12" s="58"/>
      <c r="K12" s="37"/>
      <c r="L12" s="21"/>
      <c r="M12" s="21"/>
      <c r="N12" s="21"/>
      <c r="O12" s="21"/>
    </row>
    <row r="13" spans="2:15" ht="21" customHeight="1">
      <c r="B13" s="21"/>
      <c r="C13" s="21"/>
      <c r="D13" s="18"/>
      <c r="E13" s="58" t="s">
        <v>153</v>
      </c>
      <c r="F13" s="58"/>
      <c r="G13" s="58"/>
      <c r="H13" s="58"/>
      <c r="I13" s="58"/>
      <c r="J13" s="58"/>
      <c r="K13" s="38"/>
      <c r="L13" s="21"/>
      <c r="M13" s="21"/>
      <c r="N13" s="21"/>
      <c r="O13" s="21"/>
    </row>
    <row r="14" spans="2:15" ht="21" customHeight="1">
      <c r="B14" s="21"/>
      <c r="C14" s="21"/>
      <c r="D14" s="18"/>
      <c r="E14" s="58" t="s">
        <v>154</v>
      </c>
      <c r="F14" s="58"/>
      <c r="G14" s="58"/>
      <c r="H14" s="58"/>
      <c r="I14" s="58"/>
      <c r="J14" s="58"/>
      <c r="K14" s="38"/>
      <c r="L14" s="21"/>
      <c r="M14" s="21"/>
      <c r="N14" s="21"/>
      <c r="O14" s="21"/>
    </row>
    <row r="15" spans="2:15" ht="23.25" customHeight="1">
      <c r="B15" s="21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21"/>
    </row>
    <row r="16" spans="2:15" ht="176.25" customHeight="1">
      <c r="B16" s="21"/>
      <c r="C16" s="21"/>
      <c r="D16" s="18"/>
      <c r="E16" s="39"/>
      <c r="F16" s="39"/>
      <c r="G16" s="39"/>
      <c r="H16" s="39"/>
      <c r="I16" s="39"/>
      <c r="J16" s="39"/>
      <c r="K16" s="38"/>
      <c r="L16" s="21"/>
      <c r="M16" s="21"/>
      <c r="N16" s="21"/>
      <c r="O16" s="21"/>
    </row>
    <row r="17" spans="1:15" ht="26.25" customHeight="1">
      <c r="A17" s="22" t="s">
        <v>55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32.25" customHeight="1" thickBot="1">
      <c r="A18" s="22"/>
      <c r="B18" s="66" t="s">
        <v>69</v>
      </c>
      <c r="C18" s="66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22.5" customHeight="1" thickBot="1">
      <c r="A19" s="31" t="s">
        <v>37</v>
      </c>
      <c r="B19" s="64" t="s">
        <v>39</v>
      </c>
      <c r="C19" s="64" t="s">
        <v>40</v>
      </c>
      <c r="D19" s="64" t="s">
        <v>41</v>
      </c>
      <c r="E19" s="64" t="s">
        <v>42</v>
      </c>
      <c r="F19" s="64" t="s">
        <v>43</v>
      </c>
      <c r="G19" s="64" t="s">
        <v>44</v>
      </c>
      <c r="H19" s="60" t="s">
        <v>45</v>
      </c>
      <c r="I19" s="61"/>
      <c r="J19" s="61"/>
      <c r="K19" s="62"/>
      <c r="L19" s="60" t="s">
        <v>46</v>
      </c>
      <c r="M19" s="61"/>
      <c r="N19" s="61"/>
      <c r="O19" s="63"/>
    </row>
    <row r="20" spans="1:15" ht="15.75" customHeight="1" thickBot="1">
      <c r="A20" s="32" t="s">
        <v>38</v>
      </c>
      <c r="B20" s="65"/>
      <c r="C20" s="65"/>
      <c r="D20" s="65"/>
      <c r="E20" s="65"/>
      <c r="F20" s="65"/>
      <c r="G20" s="65"/>
      <c r="H20" s="8" t="s">
        <v>47</v>
      </c>
      <c r="I20" s="8" t="s">
        <v>48</v>
      </c>
      <c r="J20" s="8" t="s">
        <v>49</v>
      </c>
      <c r="K20" s="8" t="s">
        <v>50</v>
      </c>
      <c r="L20" s="46" t="s">
        <v>51</v>
      </c>
      <c r="M20" s="8" t="s">
        <v>52</v>
      </c>
      <c r="N20" s="8" t="s">
        <v>53</v>
      </c>
      <c r="O20" s="49" t="s">
        <v>54</v>
      </c>
    </row>
    <row r="21" spans="1:15" ht="15.75" thickBot="1">
      <c r="A21" s="1" t="s">
        <v>127</v>
      </c>
      <c r="B21" s="35" t="s">
        <v>94</v>
      </c>
      <c r="C21" s="2" t="s">
        <v>70</v>
      </c>
      <c r="D21" s="3">
        <v>5.0999999999999996</v>
      </c>
      <c r="E21" s="3">
        <v>4.5999999999999996</v>
      </c>
      <c r="F21" s="3">
        <v>0.3</v>
      </c>
      <c r="G21" s="3">
        <v>63</v>
      </c>
      <c r="H21" s="3">
        <v>22</v>
      </c>
      <c r="I21" s="4">
        <v>0.18</v>
      </c>
      <c r="J21" s="4">
        <v>0.08</v>
      </c>
      <c r="K21" s="4">
        <v>0.77</v>
      </c>
      <c r="L21" s="5">
        <v>0.21</v>
      </c>
      <c r="M21" s="4">
        <v>0.04</v>
      </c>
      <c r="N21" s="4">
        <v>0.26</v>
      </c>
      <c r="O21" s="50">
        <v>0</v>
      </c>
    </row>
    <row r="22" spans="1:15" ht="26.25" thickBot="1">
      <c r="A22" s="5" t="s">
        <v>121</v>
      </c>
      <c r="B22" s="4" t="s">
        <v>122</v>
      </c>
      <c r="C22" s="6" t="s">
        <v>71</v>
      </c>
      <c r="D22" s="4">
        <v>0.10299999999999999</v>
      </c>
      <c r="E22" s="4">
        <v>7.0000000000000001E-3</v>
      </c>
      <c r="F22" s="4">
        <v>14.15</v>
      </c>
      <c r="G22" s="4">
        <v>57.11</v>
      </c>
      <c r="H22" s="4">
        <v>2.82</v>
      </c>
      <c r="I22" s="4">
        <v>1.4E-3</v>
      </c>
      <c r="J22" s="4">
        <v>9.7799999999999994</v>
      </c>
      <c r="K22" s="4">
        <v>12.54</v>
      </c>
      <c r="L22" s="5">
        <v>0</v>
      </c>
      <c r="M22" s="4">
        <v>0</v>
      </c>
      <c r="N22" s="4">
        <v>0</v>
      </c>
      <c r="O22" s="50">
        <v>2.9</v>
      </c>
    </row>
    <row r="23" spans="1:15" ht="15.75" thickBot="1">
      <c r="A23" s="5">
        <v>428</v>
      </c>
      <c r="B23" s="33" t="s">
        <v>87</v>
      </c>
      <c r="C23" s="6" t="s">
        <v>89</v>
      </c>
      <c r="D23" s="4">
        <v>7.74</v>
      </c>
      <c r="E23" s="4">
        <v>7.5</v>
      </c>
      <c r="F23" s="4">
        <v>56.88</v>
      </c>
      <c r="G23" s="4">
        <v>326.33</v>
      </c>
      <c r="H23" s="4">
        <v>12.18</v>
      </c>
      <c r="I23" s="4">
        <v>10.11</v>
      </c>
      <c r="J23" s="4">
        <v>53.15</v>
      </c>
      <c r="K23" s="4">
        <v>0.8</v>
      </c>
      <c r="L23" s="5">
        <v>0.02</v>
      </c>
      <c r="M23" s="4">
        <v>0.2</v>
      </c>
      <c r="N23" s="4">
        <v>1.46</v>
      </c>
      <c r="O23" s="50">
        <v>3</v>
      </c>
    </row>
    <row r="24" spans="1:15" ht="16.5" customHeight="1">
      <c r="B24" s="20" t="s">
        <v>59</v>
      </c>
      <c r="C24" s="22"/>
      <c r="D24" s="22">
        <f t="shared" ref="D24:O24" si="0">SUM(D21:D23)</f>
        <v>12.943</v>
      </c>
      <c r="E24" s="22">
        <f t="shared" si="0"/>
        <v>12.106999999999999</v>
      </c>
      <c r="F24" s="22">
        <f t="shared" si="0"/>
        <v>71.33</v>
      </c>
      <c r="G24" s="22">
        <f t="shared" si="0"/>
        <v>446.44</v>
      </c>
      <c r="H24" s="22">
        <f t="shared" si="0"/>
        <v>37</v>
      </c>
      <c r="I24" s="22">
        <f t="shared" si="0"/>
        <v>10.291399999999999</v>
      </c>
      <c r="J24" s="22">
        <f t="shared" si="0"/>
        <v>63.01</v>
      </c>
      <c r="K24" s="22">
        <f t="shared" si="0"/>
        <v>14.11</v>
      </c>
      <c r="L24" s="22">
        <f t="shared" si="0"/>
        <v>0.22999999999999998</v>
      </c>
      <c r="M24" s="22">
        <f t="shared" si="0"/>
        <v>0.24000000000000002</v>
      </c>
      <c r="N24" s="22">
        <f t="shared" si="0"/>
        <v>1.72</v>
      </c>
      <c r="O24" s="22">
        <f t="shared" si="0"/>
        <v>5.9</v>
      </c>
    </row>
    <row r="25" spans="1:15" ht="14.25" customHeight="1" thickBot="1">
      <c r="B25" s="80" t="s">
        <v>72</v>
      </c>
      <c r="C25" s="8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5.75" customHeight="1" thickBot="1">
      <c r="A26" s="19" t="s">
        <v>37</v>
      </c>
      <c r="B26" s="64" t="s">
        <v>39</v>
      </c>
      <c r="C26" s="64" t="s">
        <v>40</v>
      </c>
      <c r="D26" s="64" t="s">
        <v>41</v>
      </c>
      <c r="E26" s="64" t="s">
        <v>42</v>
      </c>
      <c r="F26" s="64" t="s">
        <v>43</v>
      </c>
      <c r="G26" s="64" t="s">
        <v>44</v>
      </c>
      <c r="H26" s="60" t="s">
        <v>45</v>
      </c>
      <c r="I26" s="61"/>
      <c r="J26" s="61"/>
      <c r="K26" s="62"/>
      <c r="L26" s="60" t="s">
        <v>46</v>
      </c>
      <c r="M26" s="61"/>
      <c r="N26" s="61"/>
      <c r="O26" s="61"/>
    </row>
    <row r="27" spans="1:15" ht="15.75" thickBot="1">
      <c r="A27" s="7" t="s">
        <v>38</v>
      </c>
      <c r="B27" s="65"/>
      <c r="C27" s="65"/>
      <c r="D27" s="65"/>
      <c r="E27" s="65"/>
      <c r="F27" s="65"/>
      <c r="G27" s="65"/>
      <c r="H27" s="8" t="s">
        <v>47</v>
      </c>
      <c r="I27" s="8" t="s">
        <v>48</v>
      </c>
      <c r="J27" s="8" t="s">
        <v>49</v>
      </c>
      <c r="K27" s="8" t="s">
        <v>50</v>
      </c>
      <c r="L27" s="8" t="s">
        <v>51</v>
      </c>
      <c r="M27" s="8" t="s">
        <v>52</v>
      </c>
      <c r="N27" s="8" t="s">
        <v>53</v>
      </c>
      <c r="O27" s="51" t="s">
        <v>54</v>
      </c>
    </row>
    <row r="28" spans="1:15" ht="51.75" thickBot="1">
      <c r="A28" s="5">
        <v>176</v>
      </c>
      <c r="B28" s="4" t="s">
        <v>123</v>
      </c>
      <c r="C28" s="6" t="s">
        <v>0</v>
      </c>
      <c r="D28" s="4">
        <v>8.07</v>
      </c>
      <c r="E28" s="4">
        <v>12</v>
      </c>
      <c r="F28" s="4">
        <v>16.329999999999998</v>
      </c>
      <c r="G28" s="4">
        <v>201</v>
      </c>
      <c r="H28" s="4" t="s">
        <v>1</v>
      </c>
      <c r="I28" s="4" t="s">
        <v>2</v>
      </c>
      <c r="J28" s="4" t="s">
        <v>3</v>
      </c>
      <c r="K28" s="4" t="s">
        <v>4</v>
      </c>
      <c r="L28" s="4" t="s">
        <v>5</v>
      </c>
      <c r="M28" s="4" t="s">
        <v>6</v>
      </c>
      <c r="N28" s="4" t="s">
        <v>7</v>
      </c>
      <c r="O28" s="52" t="s">
        <v>8</v>
      </c>
    </row>
    <row r="29" spans="1:15" ht="26.25" thickBot="1">
      <c r="A29" s="5" t="s">
        <v>124</v>
      </c>
      <c r="B29" s="4" t="s">
        <v>11</v>
      </c>
      <c r="C29" s="6" t="s">
        <v>10</v>
      </c>
      <c r="D29" s="4">
        <v>7.28</v>
      </c>
      <c r="E29" s="4">
        <v>0.77</v>
      </c>
      <c r="F29" s="4">
        <v>48.79</v>
      </c>
      <c r="G29" s="4">
        <v>236</v>
      </c>
      <c r="H29" s="4">
        <v>5.7</v>
      </c>
      <c r="I29" s="4">
        <v>21</v>
      </c>
      <c r="J29" s="4">
        <v>153</v>
      </c>
      <c r="K29" s="4">
        <v>0.8</v>
      </c>
      <c r="L29" s="4">
        <v>0</v>
      </c>
      <c r="M29" s="4">
        <v>0.06</v>
      </c>
      <c r="N29" s="4">
        <v>1.3</v>
      </c>
      <c r="O29" s="52">
        <v>1.4999999999999999E-2</v>
      </c>
    </row>
    <row r="30" spans="1:15" ht="26.25" thickBot="1">
      <c r="A30" s="5" t="s">
        <v>125</v>
      </c>
      <c r="B30" s="4" t="s">
        <v>126</v>
      </c>
      <c r="C30" s="6" t="s">
        <v>108</v>
      </c>
      <c r="D30" s="4">
        <v>10.19</v>
      </c>
      <c r="E30" s="4">
        <v>13.04</v>
      </c>
      <c r="F30" s="4">
        <v>5.31</v>
      </c>
      <c r="G30" s="4">
        <v>179</v>
      </c>
      <c r="H30" s="4" t="s">
        <v>28</v>
      </c>
      <c r="I30" s="4">
        <v>0</v>
      </c>
      <c r="J30" s="4">
        <v>0</v>
      </c>
      <c r="K30" s="4" t="s">
        <v>29</v>
      </c>
      <c r="L30" s="4">
        <v>0</v>
      </c>
      <c r="M30" s="4" t="s">
        <v>30</v>
      </c>
      <c r="N30" s="4">
        <v>0</v>
      </c>
      <c r="O30" s="42" t="s">
        <v>31</v>
      </c>
    </row>
    <row r="31" spans="1:15" ht="15.75" thickBot="1">
      <c r="A31" s="5">
        <v>1009</v>
      </c>
      <c r="B31" s="4" t="s">
        <v>11</v>
      </c>
      <c r="C31" s="6" t="s">
        <v>78</v>
      </c>
      <c r="D31" s="4">
        <v>0</v>
      </c>
      <c r="E31" s="4">
        <v>0</v>
      </c>
      <c r="F31" s="4">
        <v>14.94</v>
      </c>
      <c r="G31" s="4">
        <v>56.85</v>
      </c>
      <c r="H31" s="4">
        <v>8.0500000000000007</v>
      </c>
      <c r="I31" s="4">
        <v>5.24</v>
      </c>
      <c r="J31" s="4">
        <v>9.7799999999999994</v>
      </c>
      <c r="K31" s="4">
        <v>0.9</v>
      </c>
      <c r="L31" s="4">
        <v>0</v>
      </c>
      <c r="M31" s="4">
        <v>0</v>
      </c>
      <c r="N31" s="4">
        <v>0</v>
      </c>
      <c r="O31" s="53">
        <v>2.9</v>
      </c>
    </row>
    <row r="32" spans="1:15" ht="15.75" thickBot="1">
      <c r="A32" s="5"/>
      <c r="B32" s="4" t="s">
        <v>9</v>
      </c>
      <c r="C32" s="6" t="s">
        <v>155</v>
      </c>
      <c r="D32" s="4">
        <v>0.6</v>
      </c>
      <c r="E32" s="4">
        <v>0.6</v>
      </c>
      <c r="F32" s="4">
        <v>14.7</v>
      </c>
      <c r="G32" s="4">
        <v>70.5</v>
      </c>
      <c r="H32" s="4">
        <v>1.6</v>
      </c>
      <c r="I32" s="4">
        <v>2.2999999999999998</v>
      </c>
      <c r="J32" s="4">
        <v>1.4</v>
      </c>
      <c r="K32" s="4">
        <v>12</v>
      </c>
      <c r="L32" s="4">
        <v>0.6</v>
      </c>
      <c r="M32" s="4">
        <v>2</v>
      </c>
      <c r="N32" s="4">
        <v>2</v>
      </c>
      <c r="O32" s="52">
        <v>11</v>
      </c>
    </row>
    <row r="33" spans="1:15" ht="15.75" thickBot="1">
      <c r="A33" s="24"/>
      <c r="B33" s="4" t="s">
        <v>57</v>
      </c>
      <c r="C33" s="6" t="s">
        <v>12</v>
      </c>
      <c r="D33" s="4">
        <v>1.8</v>
      </c>
      <c r="E33" s="4">
        <v>0</v>
      </c>
      <c r="F33" s="4">
        <v>13</v>
      </c>
      <c r="G33" s="4">
        <v>65</v>
      </c>
      <c r="H33" s="4">
        <v>6.4</v>
      </c>
      <c r="I33" s="4">
        <v>16.5</v>
      </c>
      <c r="J33" s="4">
        <v>43.5</v>
      </c>
      <c r="K33" s="4">
        <v>0.5</v>
      </c>
      <c r="L33" s="4">
        <v>0</v>
      </c>
      <c r="M33" s="4">
        <v>0.05</v>
      </c>
      <c r="N33" s="4">
        <v>0.4</v>
      </c>
      <c r="O33" s="52">
        <v>0</v>
      </c>
    </row>
    <row r="34" spans="1:15">
      <c r="B34" s="20" t="s">
        <v>59</v>
      </c>
      <c r="C34" s="22"/>
      <c r="D34" s="22">
        <f t="shared" ref="D34:O34" si="1">SUM(D28:D33)</f>
        <v>27.94</v>
      </c>
      <c r="E34" s="22">
        <f t="shared" si="1"/>
        <v>26.41</v>
      </c>
      <c r="F34" s="22">
        <f t="shared" si="1"/>
        <v>113.07000000000001</v>
      </c>
      <c r="G34" s="22">
        <f t="shared" si="1"/>
        <v>808.35</v>
      </c>
      <c r="H34" s="22">
        <f t="shared" si="1"/>
        <v>21.75</v>
      </c>
      <c r="I34" s="22">
        <f t="shared" si="1"/>
        <v>45.040000000000006</v>
      </c>
      <c r="J34" s="22">
        <f t="shared" si="1"/>
        <v>207.68</v>
      </c>
      <c r="K34" s="22">
        <f t="shared" si="1"/>
        <v>14.2</v>
      </c>
      <c r="L34" s="22">
        <f t="shared" si="1"/>
        <v>0.6</v>
      </c>
      <c r="M34" s="22">
        <f t="shared" si="1"/>
        <v>2.11</v>
      </c>
      <c r="N34" s="22">
        <f t="shared" si="1"/>
        <v>3.6999999999999997</v>
      </c>
      <c r="O34" s="22">
        <f t="shared" si="1"/>
        <v>13.914999999999999</v>
      </c>
    </row>
    <row r="35" spans="1:15" ht="21.75" customHeight="1" thickBot="1">
      <c r="A35" s="22"/>
      <c r="B35" s="66" t="s">
        <v>74</v>
      </c>
      <c r="C35" s="66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22.5" customHeight="1" thickBot="1">
      <c r="A36" s="31" t="s">
        <v>37</v>
      </c>
      <c r="B36" s="64" t="s">
        <v>39</v>
      </c>
      <c r="C36" s="64" t="s">
        <v>40</v>
      </c>
      <c r="D36" s="64" t="s">
        <v>41</v>
      </c>
      <c r="E36" s="64" t="s">
        <v>42</v>
      </c>
      <c r="F36" s="64" t="s">
        <v>43</v>
      </c>
      <c r="G36" s="64" t="s">
        <v>44</v>
      </c>
      <c r="H36" s="60" t="s">
        <v>45</v>
      </c>
      <c r="I36" s="61"/>
      <c r="J36" s="61"/>
      <c r="K36" s="62"/>
      <c r="L36" s="60" t="s">
        <v>46</v>
      </c>
      <c r="M36" s="61"/>
      <c r="N36" s="61"/>
      <c r="O36" s="63"/>
    </row>
    <row r="37" spans="1:15" ht="15.75" customHeight="1" thickBot="1">
      <c r="A37" s="32" t="s">
        <v>38</v>
      </c>
      <c r="B37" s="65"/>
      <c r="C37" s="65"/>
      <c r="D37" s="65"/>
      <c r="E37" s="65"/>
      <c r="F37" s="65"/>
      <c r="G37" s="65"/>
      <c r="H37" s="8" t="s">
        <v>47</v>
      </c>
      <c r="I37" s="8" t="s">
        <v>48</v>
      </c>
      <c r="J37" s="8" t="s">
        <v>49</v>
      </c>
      <c r="K37" s="8" t="s">
        <v>50</v>
      </c>
      <c r="L37" s="46" t="s">
        <v>51</v>
      </c>
      <c r="M37" s="8" t="s">
        <v>52</v>
      </c>
      <c r="N37" s="8" t="s">
        <v>53</v>
      </c>
      <c r="O37" s="49" t="s">
        <v>54</v>
      </c>
    </row>
    <row r="38" spans="1:15" ht="26.25" thickBot="1">
      <c r="A38" s="1">
        <v>1091</v>
      </c>
      <c r="B38" s="35" t="s">
        <v>95</v>
      </c>
      <c r="C38" s="2" t="s">
        <v>128</v>
      </c>
      <c r="D38" s="3">
        <v>4.58</v>
      </c>
      <c r="E38" s="3">
        <v>3.08</v>
      </c>
      <c r="F38" s="3">
        <v>29.33</v>
      </c>
      <c r="G38" s="3">
        <v>163.58000000000001</v>
      </c>
      <c r="H38" s="3">
        <v>15.5</v>
      </c>
      <c r="I38" s="4">
        <v>5.1999999999999998E-2</v>
      </c>
      <c r="J38" s="4">
        <v>0.51</v>
      </c>
      <c r="K38" s="4">
        <v>0.9</v>
      </c>
      <c r="L38" s="5">
        <v>0.04</v>
      </c>
      <c r="M38" s="4">
        <v>0.11</v>
      </c>
      <c r="N38" s="4">
        <v>0.1</v>
      </c>
      <c r="O38" s="50">
        <v>22.2</v>
      </c>
    </row>
    <row r="39" spans="1:15" ht="15.75" thickBot="1">
      <c r="A39" s="5">
        <v>1009</v>
      </c>
      <c r="B39" s="4" t="s">
        <v>11</v>
      </c>
      <c r="C39" s="6" t="s">
        <v>78</v>
      </c>
      <c r="D39" s="4">
        <v>0</v>
      </c>
      <c r="E39" s="4">
        <v>0</v>
      </c>
      <c r="F39" s="4">
        <v>14.94</v>
      </c>
      <c r="G39" s="4">
        <v>56.85</v>
      </c>
      <c r="H39" s="4">
        <v>8.0500000000000007</v>
      </c>
      <c r="I39" s="4">
        <v>5.24</v>
      </c>
      <c r="J39" s="4">
        <v>9.7799999999999994</v>
      </c>
      <c r="K39" s="4">
        <v>0.9</v>
      </c>
      <c r="L39" s="4">
        <v>0</v>
      </c>
      <c r="M39" s="4">
        <v>0</v>
      </c>
      <c r="N39" s="4">
        <v>0</v>
      </c>
      <c r="O39" s="53">
        <v>2.9</v>
      </c>
    </row>
    <row r="40" spans="1:15">
      <c r="B40" s="20" t="s">
        <v>59</v>
      </c>
      <c r="C40" s="22"/>
      <c r="D40" s="22">
        <f t="shared" ref="D40:O40" si="2">SUM(D38:D39)</f>
        <v>4.58</v>
      </c>
      <c r="E40" s="22">
        <f t="shared" si="2"/>
        <v>3.08</v>
      </c>
      <c r="F40" s="22">
        <f t="shared" si="2"/>
        <v>44.269999999999996</v>
      </c>
      <c r="G40" s="22">
        <f t="shared" si="2"/>
        <v>220.43</v>
      </c>
      <c r="H40" s="22">
        <f t="shared" si="2"/>
        <v>23.55</v>
      </c>
      <c r="I40" s="22">
        <f t="shared" si="2"/>
        <v>5.2919999999999998</v>
      </c>
      <c r="J40" s="22">
        <f t="shared" si="2"/>
        <v>10.29</v>
      </c>
      <c r="K40" s="22">
        <f t="shared" si="2"/>
        <v>1.8</v>
      </c>
      <c r="L40" s="22">
        <f t="shared" si="2"/>
        <v>0.04</v>
      </c>
      <c r="M40" s="22">
        <f t="shared" si="2"/>
        <v>0.11</v>
      </c>
      <c r="N40" s="22">
        <f t="shared" si="2"/>
        <v>0.1</v>
      </c>
      <c r="O40" s="22">
        <f t="shared" si="2"/>
        <v>25.099999999999998</v>
      </c>
    </row>
    <row r="41" spans="1:15" ht="53.2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>
      <c r="A42" s="22" t="s">
        <v>58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23.25" customHeight="1" thickBot="1">
      <c r="A43" s="22"/>
      <c r="B43" s="66" t="s">
        <v>69</v>
      </c>
      <c r="C43" s="66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22.5" customHeight="1" thickBot="1">
      <c r="A44" s="31" t="s">
        <v>37</v>
      </c>
      <c r="B44" s="64" t="s">
        <v>39</v>
      </c>
      <c r="C44" s="64" t="s">
        <v>40</v>
      </c>
      <c r="D44" s="64" t="s">
        <v>41</v>
      </c>
      <c r="E44" s="64" t="s">
        <v>42</v>
      </c>
      <c r="F44" s="64" t="s">
        <v>43</v>
      </c>
      <c r="G44" s="64" t="s">
        <v>44</v>
      </c>
      <c r="H44" s="60" t="s">
        <v>45</v>
      </c>
      <c r="I44" s="61"/>
      <c r="J44" s="61"/>
      <c r="K44" s="62"/>
      <c r="L44" s="60" t="s">
        <v>46</v>
      </c>
      <c r="M44" s="61"/>
      <c r="N44" s="61"/>
      <c r="O44" s="63"/>
    </row>
    <row r="45" spans="1:15" ht="15.75" customHeight="1" thickBot="1">
      <c r="A45" s="32" t="s">
        <v>38</v>
      </c>
      <c r="B45" s="65"/>
      <c r="C45" s="65"/>
      <c r="D45" s="65"/>
      <c r="E45" s="65"/>
      <c r="F45" s="65"/>
      <c r="G45" s="65"/>
      <c r="H45" s="8" t="s">
        <v>47</v>
      </c>
      <c r="I45" s="8" t="s">
        <v>48</v>
      </c>
      <c r="J45" s="8" t="s">
        <v>49</v>
      </c>
      <c r="K45" s="8" t="s">
        <v>50</v>
      </c>
      <c r="L45" s="46" t="s">
        <v>51</v>
      </c>
      <c r="M45" s="8" t="s">
        <v>52</v>
      </c>
      <c r="N45" s="8" t="s">
        <v>53</v>
      </c>
      <c r="O45" s="49" t="s">
        <v>54</v>
      </c>
    </row>
    <row r="46" spans="1:15" ht="39" thickBot="1">
      <c r="A46" s="1" t="s">
        <v>75</v>
      </c>
      <c r="B46" s="33" t="s">
        <v>14</v>
      </c>
      <c r="C46" s="2" t="s">
        <v>76</v>
      </c>
      <c r="D46" s="3">
        <v>5.34</v>
      </c>
      <c r="E46" s="3">
        <v>5</v>
      </c>
      <c r="F46" s="3">
        <v>21.33</v>
      </c>
      <c r="G46" s="3">
        <v>153</v>
      </c>
      <c r="H46" s="3">
        <v>82.37</v>
      </c>
      <c r="I46" s="4">
        <v>0</v>
      </c>
      <c r="J46" s="4">
        <v>0</v>
      </c>
      <c r="K46" s="4">
        <v>0.27</v>
      </c>
      <c r="L46" s="5">
        <v>0</v>
      </c>
      <c r="M46" s="4">
        <v>0.15</v>
      </c>
      <c r="N46" s="4">
        <v>0</v>
      </c>
      <c r="O46" s="50">
        <v>0.46</v>
      </c>
    </row>
    <row r="47" spans="1:15" ht="15.75" thickBot="1">
      <c r="A47" s="5">
        <v>1009</v>
      </c>
      <c r="B47" s="4" t="s">
        <v>11</v>
      </c>
      <c r="C47" s="6" t="s">
        <v>78</v>
      </c>
      <c r="D47" s="4">
        <v>0</v>
      </c>
      <c r="E47" s="4">
        <v>0</v>
      </c>
      <c r="F47" s="4">
        <v>14.94</v>
      </c>
      <c r="G47" s="4">
        <v>56.85</v>
      </c>
      <c r="H47" s="4">
        <v>8.0500000000000007</v>
      </c>
      <c r="I47" s="4">
        <v>5.24</v>
      </c>
      <c r="J47" s="4">
        <v>9.7799999999999994</v>
      </c>
      <c r="K47" s="4">
        <v>0.9</v>
      </c>
      <c r="L47" s="4">
        <v>0</v>
      </c>
      <c r="M47" s="4">
        <v>0</v>
      </c>
      <c r="N47" s="4">
        <v>0</v>
      </c>
      <c r="O47" s="53">
        <v>2.9</v>
      </c>
    </row>
    <row r="48" spans="1:15" ht="15.75" thickBot="1">
      <c r="A48" s="5"/>
      <c r="B48" s="35" t="s">
        <v>94</v>
      </c>
      <c r="C48" s="6" t="s">
        <v>156</v>
      </c>
      <c r="D48" s="4">
        <v>69.72</v>
      </c>
      <c r="E48" s="4">
        <v>5.28</v>
      </c>
      <c r="F48" s="4">
        <v>25.4</v>
      </c>
      <c r="G48" s="4">
        <v>166.8</v>
      </c>
      <c r="H48" s="4">
        <v>1.1599999999999999</v>
      </c>
      <c r="I48" s="4">
        <v>2</v>
      </c>
      <c r="J48" s="4">
        <v>4.4000000000000004</v>
      </c>
      <c r="K48" s="4">
        <v>4.8</v>
      </c>
      <c r="L48" s="5">
        <v>0.3</v>
      </c>
      <c r="M48" s="4">
        <v>1.6</v>
      </c>
      <c r="N48" s="4">
        <v>3.8</v>
      </c>
      <c r="O48" s="50">
        <v>0</v>
      </c>
    </row>
    <row r="49" spans="1:15" ht="18.75" customHeight="1">
      <c r="B49" s="20" t="s">
        <v>59</v>
      </c>
      <c r="C49" s="22"/>
      <c r="D49" s="22">
        <f t="shared" ref="D49:O49" si="3">SUM(D46:D48)</f>
        <v>75.06</v>
      </c>
      <c r="E49" s="22">
        <f t="shared" si="3"/>
        <v>10.280000000000001</v>
      </c>
      <c r="F49" s="22">
        <f t="shared" si="3"/>
        <v>61.669999999999995</v>
      </c>
      <c r="G49" s="22">
        <f t="shared" si="3"/>
        <v>376.65</v>
      </c>
      <c r="H49" s="22">
        <f t="shared" si="3"/>
        <v>91.58</v>
      </c>
      <c r="I49" s="22">
        <f t="shared" si="3"/>
        <v>7.24</v>
      </c>
      <c r="J49" s="22">
        <f t="shared" si="3"/>
        <v>14.18</v>
      </c>
      <c r="K49" s="22">
        <f t="shared" si="3"/>
        <v>5.97</v>
      </c>
      <c r="L49" s="22">
        <f t="shared" si="3"/>
        <v>0.3</v>
      </c>
      <c r="M49" s="22">
        <f t="shared" si="3"/>
        <v>1.75</v>
      </c>
      <c r="N49" s="22">
        <f t="shared" si="3"/>
        <v>3.8</v>
      </c>
      <c r="O49" s="22">
        <f t="shared" si="3"/>
        <v>3.36</v>
      </c>
    </row>
    <row r="50" spans="1:15" ht="23.25" customHeight="1" thickBot="1">
      <c r="B50" s="34" t="s">
        <v>72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5.75" thickBot="1">
      <c r="A51" s="19" t="s">
        <v>37</v>
      </c>
      <c r="B51" s="64" t="s">
        <v>39</v>
      </c>
      <c r="C51" s="64" t="s">
        <v>40</v>
      </c>
      <c r="D51" s="64" t="s">
        <v>41</v>
      </c>
      <c r="E51" s="64" t="s">
        <v>42</v>
      </c>
      <c r="F51" s="64" t="s">
        <v>43</v>
      </c>
      <c r="G51" s="64" t="s">
        <v>44</v>
      </c>
      <c r="H51" s="60" t="s">
        <v>45</v>
      </c>
      <c r="I51" s="61"/>
      <c r="J51" s="61"/>
      <c r="K51" s="62"/>
      <c r="L51" s="60" t="s">
        <v>46</v>
      </c>
      <c r="M51" s="61"/>
      <c r="N51" s="61"/>
      <c r="O51" s="63"/>
    </row>
    <row r="52" spans="1:15" ht="15.75" thickBot="1">
      <c r="A52" s="7" t="s">
        <v>38</v>
      </c>
      <c r="B52" s="65"/>
      <c r="C52" s="65"/>
      <c r="D52" s="65"/>
      <c r="E52" s="65"/>
      <c r="F52" s="65"/>
      <c r="G52" s="65"/>
      <c r="H52" s="8" t="s">
        <v>47</v>
      </c>
      <c r="I52" s="8" t="s">
        <v>48</v>
      </c>
      <c r="J52" s="8" t="s">
        <v>49</v>
      </c>
      <c r="K52" s="8" t="s">
        <v>50</v>
      </c>
      <c r="L52" s="46" t="s">
        <v>51</v>
      </c>
      <c r="M52" s="8" t="s">
        <v>52</v>
      </c>
      <c r="N52" s="8" t="s">
        <v>53</v>
      </c>
      <c r="O52" s="49" t="s">
        <v>54</v>
      </c>
    </row>
    <row r="53" spans="1:15" ht="15.75" thickBot="1">
      <c r="A53" s="56" t="s">
        <v>134</v>
      </c>
      <c r="B53" s="10" t="s">
        <v>14</v>
      </c>
      <c r="C53" s="11" t="s">
        <v>35</v>
      </c>
      <c r="D53" s="10">
        <v>4</v>
      </c>
      <c r="E53" s="10">
        <v>3</v>
      </c>
      <c r="F53" s="10">
        <v>15.7</v>
      </c>
      <c r="G53" s="10">
        <v>104.9</v>
      </c>
      <c r="H53" s="10">
        <v>0.95</v>
      </c>
      <c r="I53" s="10">
        <v>2.5000000000000001E-2</v>
      </c>
      <c r="J53" s="10">
        <v>0.55000000000000004</v>
      </c>
      <c r="K53" s="10">
        <v>29.7</v>
      </c>
      <c r="L53" s="56">
        <v>0.02</v>
      </c>
      <c r="M53" s="10">
        <v>0.05</v>
      </c>
      <c r="N53" s="10">
        <v>1.4999999999999999E-2</v>
      </c>
      <c r="O53" s="54">
        <v>0.5</v>
      </c>
    </row>
    <row r="54" spans="1:15" ht="15.75" thickBot="1">
      <c r="A54" s="5" t="s">
        <v>110</v>
      </c>
      <c r="B54" s="4" t="s">
        <v>9</v>
      </c>
      <c r="C54" s="6" t="s">
        <v>111</v>
      </c>
      <c r="D54" s="4">
        <v>3.82</v>
      </c>
      <c r="E54" s="4">
        <v>6.32</v>
      </c>
      <c r="F54" s="4">
        <v>38.619999999999997</v>
      </c>
      <c r="G54" s="4">
        <v>231</v>
      </c>
      <c r="H54" s="4" t="s">
        <v>16</v>
      </c>
      <c r="I54" s="4" t="s">
        <v>17</v>
      </c>
      <c r="J54" s="4">
        <v>0</v>
      </c>
      <c r="K54" s="4" t="s">
        <v>18</v>
      </c>
      <c r="L54" s="5">
        <v>0</v>
      </c>
      <c r="M54" s="4">
        <v>0</v>
      </c>
      <c r="N54" s="4">
        <v>0.5</v>
      </c>
      <c r="O54" s="50">
        <v>21.75</v>
      </c>
    </row>
    <row r="55" spans="1:15" ht="26.25" thickBot="1">
      <c r="A55" s="5" t="s">
        <v>114</v>
      </c>
      <c r="B55" s="4" t="s">
        <v>115</v>
      </c>
      <c r="C55" s="6" t="s">
        <v>116</v>
      </c>
      <c r="D55" s="4">
        <v>18.329999999999998</v>
      </c>
      <c r="E55" s="4">
        <v>15.8</v>
      </c>
      <c r="F55" s="4">
        <v>9.77</v>
      </c>
      <c r="G55" s="4">
        <v>260.51</v>
      </c>
      <c r="H55" s="4">
        <v>0</v>
      </c>
      <c r="I55" s="4">
        <v>0.1</v>
      </c>
      <c r="J55" s="4">
        <v>1.2</v>
      </c>
      <c r="K55" s="4">
        <v>23.3</v>
      </c>
      <c r="L55" s="5"/>
      <c r="M55" s="4"/>
      <c r="N55" s="4"/>
      <c r="O55" s="50"/>
    </row>
    <row r="56" spans="1:15" ht="26.25" thickBot="1">
      <c r="A56" s="5">
        <v>349</v>
      </c>
      <c r="B56" s="4" t="s">
        <v>11</v>
      </c>
      <c r="C56" s="6" t="s">
        <v>19</v>
      </c>
      <c r="D56" s="4">
        <v>0.6</v>
      </c>
      <c r="E56" s="4">
        <v>0</v>
      </c>
      <c r="F56" s="4">
        <v>9.98</v>
      </c>
      <c r="G56" s="4">
        <v>128</v>
      </c>
      <c r="H56" s="4">
        <v>7</v>
      </c>
      <c r="I56" s="4">
        <v>8</v>
      </c>
      <c r="J56" s="4">
        <v>20</v>
      </c>
      <c r="K56" s="4">
        <v>0.03</v>
      </c>
      <c r="L56" s="5">
        <v>0.04</v>
      </c>
      <c r="M56" s="4">
        <v>0.01</v>
      </c>
      <c r="N56" s="4">
        <v>0.06</v>
      </c>
      <c r="O56" s="50">
        <v>6.8</v>
      </c>
    </row>
    <row r="57" spans="1:15" ht="39" thickBot="1">
      <c r="A57" s="5"/>
      <c r="B57" s="35" t="s">
        <v>157</v>
      </c>
      <c r="C57" s="6" t="s">
        <v>158</v>
      </c>
      <c r="D57" s="4">
        <v>1.1000000000000001</v>
      </c>
      <c r="E57" s="4">
        <v>5.23</v>
      </c>
      <c r="F57" s="4">
        <v>17.89</v>
      </c>
      <c r="G57" s="4">
        <v>123.2</v>
      </c>
      <c r="H57" s="4">
        <v>0</v>
      </c>
      <c r="I57" s="4">
        <v>0</v>
      </c>
      <c r="J57" s="4">
        <v>0</v>
      </c>
      <c r="K57" s="4">
        <v>0</v>
      </c>
      <c r="L57" s="5">
        <v>0</v>
      </c>
      <c r="M57" s="4">
        <v>0</v>
      </c>
      <c r="N57" s="4">
        <v>0</v>
      </c>
      <c r="O57" s="50">
        <v>0</v>
      </c>
    </row>
    <row r="58" spans="1:15" ht="15.75" thickBot="1">
      <c r="A58" s="5"/>
      <c r="B58" s="4" t="s">
        <v>57</v>
      </c>
      <c r="C58" s="6" t="s">
        <v>12</v>
      </c>
      <c r="D58" s="4">
        <v>1.8</v>
      </c>
      <c r="E58" s="4">
        <v>0</v>
      </c>
      <c r="F58" s="4">
        <v>13</v>
      </c>
      <c r="G58" s="4">
        <v>65</v>
      </c>
      <c r="H58" s="4">
        <v>6.4</v>
      </c>
      <c r="I58" s="4">
        <v>16.5</v>
      </c>
      <c r="J58" s="4" t="s">
        <v>13</v>
      </c>
      <c r="K58" s="4">
        <v>0.5</v>
      </c>
      <c r="L58" s="5">
        <v>0</v>
      </c>
      <c r="M58" s="4">
        <v>0.05</v>
      </c>
      <c r="N58" s="4">
        <v>0.4</v>
      </c>
      <c r="O58" s="50">
        <v>0</v>
      </c>
    </row>
    <row r="59" spans="1:15">
      <c r="B59" s="20" t="s">
        <v>59</v>
      </c>
      <c r="C59" s="22"/>
      <c r="D59" s="22">
        <f t="shared" ref="D59:O59" si="4">SUM(D53:D58)</f>
        <v>29.650000000000002</v>
      </c>
      <c r="E59" s="22">
        <f t="shared" si="4"/>
        <v>30.35</v>
      </c>
      <c r="F59" s="22">
        <f t="shared" si="4"/>
        <v>104.96</v>
      </c>
      <c r="G59" s="22">
        <f t="shared" si="4"/>
        <v>912.61</v>
      </c>
      <c r="H59" s="22">
        <f t="shared" si="4"/>
        <v>14.350000000000001</v>
      </c>
      <c r="I59" s="22">
        <f t="shared" si="4"/>
        <v>24.625</v>
      </c>
      <c r="J59" s="22">
        <f t="shared" si="4"/>
        <v>21.75</v>
      </c>
      <c r="K59" s="22">
        <f t="shared" si="4"/>
        <v>53.53</v>
      </c>
      <c r="L59" s="22">
        <f t="shared" si="4"/>
        <v>0.06</v>
      </c>
      <c r="M59" s="22">
        <f t="shared" si="4"/>
        <v>0.11000000000000001</v>
      </c>
      <c r="N59" s="22">
        <f t="shared" si="4"/>
        <v>0.97499999999999998</v>
      </c>
      <c r="O59" s="22">
        <f t="shared" si="4"/>
        <v>29.05</v>
      </c>
    </row>
    <row r="60" spans="1:15" ht="27.75" customHeight="1" thickBot="1">
      <c r="A60" s="22"/>
      <c r="B60" s="66" t="s">
        <v>74</v>
      </c>
      <c r="C60" s="66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22.5" customHeight="1" thickBot="1">
      <c r="A61" s="31" t="s">
        <v>37</v>
      </c>
      <c r="B61" s="64" t="s">
        <v>39</v>
      </c>
      <c r="C61" s="64" t="s">
        <v>40</v>
      </c>
      <c r="D61" s="64" t="s">
        <v>41</v>
      </c>
      <c r="E61" s="64" t="s">
        <v>42</v>
      </c>
      <c r="F61" s="64" t="s">
        <v>43</v>
      </c>
      <c r="G61" s="64" t="s">
        <v>44</v>
      </c>
      <c r="H61" s="60" t="s">
        <v>45</v>
      </c>
      <c r="I61" s="61"/>
      <c r="J61" s="61"/>
      <c r="K61" s="62"/>
      <c r="L61" s="60" t="s">
        <v>46</v>
      </c>
      <c r="M61" s="61"/>
      <c r="N61" s="61"/>
      <c r="O61" s="63"/>
    </row>
    <row r="62" spans="1:15" ht="15.75" customHeight="1" thickBot="1">
      <c r="A62" s="32" t="s">
        <v>38</v>
      </c>
      <c r="B62" s="65"/>
      <c r="C62" s="65"/>
      <c r="D62" s="65"/>
      <c r="E62" s="65"/>
      <c r="F62" s="65"/>
      <c r="G62" s="65"/>
      <c r="H62" s="8" t="s">
        <v>47</v>
      </c>
      <c r="I62" s="8" t="s">
        <v>48</v>
      </c>
      <c r="J62" s="8" t="s">
        <v>49</v>
      </c>
      <c r="K62" s="8" t="s">
        <v>50</v>
      </c>
      <c r="L62" s="46" t="s">
        <v>51</v>
      </c>
      <c r="M62" s="8" t="s">
        <v>52</v>
      </c>
      <c r="N62" s="8" t="s">
        <v>53</v>
      </c>
      <c r="O62" s="49" t="s">
        <v>54</v>
      </c>
    </row>
    <row r="63" spans="1:15" ht="15.75" thickBot="1">
      <c r="A63" s="5">
        <v>428</v>
      </c>
      <c r="B63" s="33" t="s">
        <v>87</v>
      </c>
      <c r="C63" s="6" t="s">
        <v>89</v>
      </c>
      <c r="D63" s="4">
        <v>7.74</v>
      </c>
      <c r="E63" s="4">
        <v>7.5</v>
      </c>
      <c r="F63" s="4">
        <v>56.88</v>
      </c>
      <c r="G63" s="4">
        <v>326.33</v>
      </c>
      <c r="H63" s="4">
        <v>12.18</v>
      </c>
      <c r="I63" s="4">
        <v>10.11</v>
      </c>
      <c r="J63" s="4">
        <v>53.15</v>
      </c>
      <c r="K63" s="4">
        <v>0.8</v>
      </c>
      <c r="L63" s="5">
        <v>0.02</v>
      </c>
      <c r="M63" s="4">
        <v>0.2</v>
      </c>
      <c r="N63" s="4">
        <v>1.46</v>
      </c>
      <c r="O63" s="50">
        <v>3</v>
      </c>
    </row>
    <row r="64" spans="1:15" ht="15.75" thickBot="1">
      <c r="A64" s="5">
        <v>1009</v>
      </c>
      <c r="B64" s="4" t="s">
        <v>11</v>
      </c>
      <c r="C64" s="6" t="s">
        <v>78</v>
      </c>
      <c r="D64" s="4">
        <v>0</v>
      </c>
      <c r="E64" s="4">
        <v>0</v>
      </c>
      <c r="F64" s="4">
        <v>14.94</v>
      </c>
      <c r="G64" s="4">
        <v>56.85</v>
      </c>
      <c r="H64" s="4">
        <v>8.0500000000000007</v>
      </c>
      <c r="I64" s="4">
        <v>5.24</v>
      </c>
      <c r="J64" s="4">
        <v>9.7799999999999994</v>
      </c>
      <c r="K64" s="4">
        <v>0.9</v>
      </c>
      <c r="L64" s="4">
        <v>0</v>
      </c>
      <c r="M64" s="4">
        <v>0</v>
      </c>
      <c r="N64" s="4">
        <v>0</v>
      </c>
      <c r="O64" s="53">
        <v>2.9</v>
      </c>
    </row>
    <row r="65" spans="1:15">
      <c r="B65" s="20" t="s">
        <v>59</v>
      </c>
      <c r="C65" s="22"/>
      <c r="D65" s="22">
        <f t="shared" ref="D65:O65" si="5">SUM(D63:D64)</f>
        <v>7.74</v>
      </c>
      <c r="E65" s="22">
        <f t="shared" si="5"/>
        <v>7.5</v>
      </c>
      <c r="F65" s="22">
        <f t="shared" si="5"/>
        <v>71.820000000000007</v>
      </c>
      <c r="G65" s="22">
        <f t="shared" si="5"/>
        <v>383.18</v>
      </c>
      <c r="H65" s="22">
        <f t="shared" si="5"/>
        <v>20.23</v>
      </c>
      <c r="I65" s="22">
        <f t="shared" si="5"/>
        <v>15.35</v>
      </c>
      <c r="J65" s="22">
        <f t="shared" si="5"/>
        <v>62.93</v>
      </c>
      <c r="K65" s="22">
        <f t="shared" si="5"/>
        <v>1.7000000000000002</v>
      </c>
      <c r="L65" s="22">
        <f t="shared" si="5"/>
        <v>0.02</v>
      </c>
      <c r="M65" s="22">
        <f t="shared" si="5"/>
        <v>0.2</v>
      </c>
      <c r="N65" s="22">
        <f t="shared" si="5"/>
        <v>1.46</v>
      </c>
      <c r="O65" s="22">
        <f t="shared" si="5"/>
        <v>5.9</v>
      </c>
    </row>
    <row r="66" spans="1:1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49.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>
      <c r="A68" s="22" t="s">
        <v>60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9.5" customHeight="1" thickBot="1">
      <c r="A69" s="22"/>
      <c r="B69" s="66" t="s">
        <v>69</v>
      </c>
      <c r="C69" s="66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22.5" customHeight="1" thickBot="1">
      <c r="A70" s="31" t="s">
        <v>37</v>
      </c>
      <c r="B70" s="64" t="s">
        <v>39</v>
      </c>
      <c r="C70" s="64" t="s">
        <v>40</v>
      </c>
      <c r="D70" s="64" t="s">
        <v>41</v>
      </c>
      <c r="E70" s="64" t="s">
        <v>42</v>
      </c>
      <c r="F70" s="64" t="s">
        <v>43</v>
      </c>
      <c r="G70" s="64" t="s">
        <v>44</v>
      </c>
      <c r="H70" s="60" t="s">
        <v>45</v>
      </c>
      <c r="I70" s="61"/>
      <c r="J70" s="61"/>
      <c r="K70" s="62"/>
      <c r="L70" s="60" t="s">
        <v>46</v>
      </c>
      <c r="M70" s="61"/>
      <c r="N70" s="61"/>
      <c r="O70" s="63"/>
    </row>
    <row r="71" spans="1:15" ht="15.75" customHeight="1" thickBot="1">
      <c r="A71" s="32" t="s">
        <v>38</v>
      </c>
      <c r="B71" s="65"/>
      <c r="C71" s="65"/>
      <c r="D71" s="65"/>
      <c r="E71" s="65"/>
      <c r="F71" s="65"/>
      <c r="G71" s="65"/>
      <c r="H71" s="8" t="s">
        <v>47</v>
      </c>
      <c r="I71" s="8" t="s">
        <v>48</v>
      </c>
      <c r="J71" s="8" t="s">
        <v>49</v>
      </c>
      <c r="K71" s="8" t="s">
        <v>50</v>
      </c>
      <c r="L71" s="47" t="s">
        <v>51</v>
      </c>
      <c r="M71" s="8" t="s">
        <v>52</v>
      </c>
      <c r="N71" s="8" t="s">
        <v>53</v>
      </c>
      <c r="O71" s="49" t="s">
        <v>54</v>
      </c>
    </row>
    <row r="72" spans="1:15" ht="39" thickBot="1">
      <c r="A72" s="1" t="s">
        <v>131</v>
      </c>
      <c r="B72" s="33" t="s">
        <v>14</v>
      </c>
      <c r="C72" s="2" t="s">
        <v>77</v>
      </c>
      <c r="D72" s="3">
        <v>10.3</v>
      </c>
      <c r="E72" s="3">
        <v>13.3</v>
      </c>
      <c r="F72" s="3">
        <v>56.24</v>
      </c>
      <c r="G72" s="3">
        <v>388.81</v>
      </c>
      <c r="H72" s="3">
        <v>162.5</v>
      </c>
      <c r="I72" s="4">
        <v>0.17499999999999999</v>
      </c>
      <c r="J72" s="4">
        <v>0.8</v>
      </c>
      <c r="K72" s="4">
        <v>1.4</v>
      </c>
      <c r="L72" s="5">
        <v>0.06</v>
      </c>
      <c r="M72" s="4">
        <v>0.12</v>
      </c>
      <c r="N72" s="4">
        <v>0.6</v>
      </c>
      <c r="O72" s="50">
        <v>0.04</v>
      </c>
    </row>
    <row r="73" spans="1:15" ht="15.75" thickBot="1">
      <c r="A73" s="5">
        <v>1009</v>
      </c>
      <c r="B73" s="4" t="s">
        <v>11</v>
      </c>
      <c r="C73" s="6" t="s">
        <v>78</v>
      </c>
      <c r="D73" s="4">
        <v>0</v>
      </c>
      <c r="E73" s="4">
        <v>0</v>
      </c>
      <c r="F73" s="4">
        <v>14.94</v>
      </c>
      <c r="G73" s="4">
        <v>56.85</v>
      </c>
      <c r="H73" s="4">
        <v>8.0500000000000007</v>
      </c>
      <c r="I73" s="4">
        <v>5.24</v>
      </c>
      <c r="J73" s="4">
        <v>9.7799999999999994</v>
      </c>
      <c r="K73" s="4">
        <v>0.9</v>
      </c>
      <c r="L73" s="4">
        <v>0</v>
      </c>
      <c r="M73" s="4">
        <v>0</v>
      </c>
      <c r="N73" s="4">
        <v>0</v>
      </c>
      <c r="O73" s="53">
        <v>2.9</v>
      </c>
    </row>
    <row r="74" spans="1:15" ht="26.25" thickBot="1">
      <c r="A74" s="36" t="s">
        <v>96</v>
      </c>
      <c r="B74" s="35" t="s">
        <v>97</v>
      </c>
      <c r="C74" s="6" t="s">
        <v>79</v>
      </c>
      <c r="D74" s="4">
        <v>11.63</v>
      </c>
      <c r="E74" s="4">
        <v>24.74</v>
      </c>
      <c r="F74" s="4">
        <v>26.76</v>
      </c>
      <c r="G74" s="4">
        <v>381</v>
      </c>
      <c r="H74" s="4">
        <v>409.38</v>
      </c>
      <c r="I74" s="4">
        <v>0.23</v>
      </c>
      <c r="J74" s="4">
        <f>3.8+41</f>
        <v>44.8</v>
      </c>
      <c r="K74" s="4">
        <v>1.75</v>
      </c>
      <c r="L74" s="5">
        <v>0.1</v>
      </c>
      <c r="M74" s="4">
        <v>0.2</v>
      </c>
      <c r="N74" s="4">
        <v>0.02</v>
      </c>
      <c r="O74" s="50">
        <v>0</v>
      </c>
    </row>
    <row r="75" spans="1:15" ht="21" customHeight="1">
      <c r="B75" s="20" t="s">
        <v>59</v>
      </c>
      <c r="C75" s="22"/>
      <c r="D75" s="22">
        <f t="shared" ref="D75:O75" si="6">SUM(D72:D74)</f>
        <v>21.93</v>
      </c>
      <c r="E75" s="22">
        <f t="shared" si="6"/>
        <v>38.04</v>
      </c>
      <c r="F75" s="22">
        <f t="shared" si="6"/>
        <v>97.940000000000012</v>
      </c>
      <c r="G75" s="22">
        <f t="shared" si="6"/>
        <v>826.66000000000008</v>
      </c>
      <c r="H75" s="22">
        <f t="shared" si="6"/>
        <v>579.93000000000006</v>
      </c>
      <c r="I75" s="22">
        <f t="shared" si="6"/>
        <v>5.6450000000000005</v>
      </c>
      <c r="J75" s="22">
        <f t="shared" si="6"/>
        <v>55.379999999999995</v>
      </c>
      <c r="K75" s="22">
        <f t="shared" si="6"/>
        <v>4.05</v>
      </c>
      <c r="L75" s="22">
        <f t="shared" si="6"/>
        <v>0.16</v>
      </c>
      <c r="M75" s="22">
        <f t="shared" si="6"/>
        <v>0.32</v>
      </c>
      <c r="N75" s="22">
        <f t="shared" si="6"/>
        <v>0.62</v>
      </c>
      <c r="O75" s="22">
        <f t="shared" si="6"/>
        <v>2.94</v>
      </c>
    </row>
    <row r="76" spans="1:15" ht="22.5" customHeight="1" thickBot="1">
      <c r="B76" s="82" t="s">
        <v>72</v>
      </c>
      <c r="C76" s="83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5.75" thickBot="1">
      <c r="A77" s="19" t="s">
        <v>37</v>
      </c>
      <c r="B77" s="64" t="s">
        <v>39</v>
      </c>
      <c r="C77" s="64" t="s">
        <v>40</v>
      </c>
      <c r="D77" s="64" t="s">
        <v>41</v>
      </c>
      <c r="E77" s="64" t="s">
        <v>42</v>
      </c>
      <c r="F77" s="64" t="s">
        <v>43</v>
      </c>
      <c r="G77" s="64" t="s">
        <v>44</v>
      </c>
      <c r="H77" s="60" t="s">
        <v>45</v>
      </c>
      <c r="I77" s="61"/>
      <c r="J77" s="61"/>
      <c r="K77" s="62"/>
      <c r="L77" s="60" t="s">
        <v>46</v>
      </c>
      <c r="M77" s="61"/>
      <c r="N77" s="61"/>
      <c r="O77" s="63"/>
    </row>
    <row r="78" spans="1:15" ht="15.75" thickBot="1">
      <c r="A78" s="7" t="s">
        <v>38</v>
      </c>
      <c r="B78" s="65"/>
      <c r="C78" s="65"/>
      <c r="D78" s="65"/>
      <c r="E78" s="65"/>
      <c r="F78" s="65"/>
      <c r="G78" s="65"/>
      <c r="H78" s="8" t="s">
        <v>47</v>
      </c>
      <c r="I78" s="8" t="s">
        <v>48</v>
      </c>
      <c r="J78" s="8" t="s">
        <v>49</v>
      </c>
      <c r="K78" s="8" t="s">
        <v>50</v>
      </c>
      <c r="L78" s="47" t="s">
        <v>51</v>
      </c>
      <c r="M78" s="8" t="s">
        <v>52</v>
      </c>
      <c r="N78" s="8" t="s">
        <v>53</v>
      </c>
      <c r="O78" s="49" t="s">
        <v>54</v>
      </c>
    </row>
    <row r="79" spans="1:15" ht="26.25" thickBot="1">
      <c r="A79" s="5" t="s">
        <v>129</v>
      </c>
      <c r="B79" s="4" t="s">
        <v>14</v>
      </c>
      <c r="C79" s="6" t="s">
        <v>109</v>
      </c>
      <c r="D79" s="4">
        <v>6.33</v>
      </c>
      <c r="E79" s="4">
        <v>5.6</v>
      </c>
      <c r="F79" s="4">
        <v>25.35</v>
      </c>
      <c r="G79" s="4">
        <v>172.93</v>
      </c>
      <c r="H79" s="4">
        <v>58.9</v>
      </c>
      <c r="I79" s="4">
        <v>0.1</v>
      </c>
      <c r="J79" s="4">
        <v>4.95</v>
      </c>
      <c r="K79" s="4">
        <v>1.325</v>
      </c>
      <c r="L79" s="5">
        <v>0</v>
      </c>
      <c r="M79" s="4">
        <v>0.11</v>
      </c>
      <c r="N79" s="4" t="s">
        <v>15</v>
      </c>
      <c r="O79" s="50">
        <v>8.25</v>
      </c>
    </row>
    <row r="80" spans="1:15" ht="26.25" thickBot="1">
      <c r="A80" s="5" t="s">
        <v>112</v>
      </c>
      <c r="B80" s="4" t="s">
        <v>9</v>
      </c>
      <c r="C80" s="6" t="s">
        <v>113</v>
      </c>
      <c r="D80" s="4">
        <v>8.5</v>
      </c>
      <c r="E80" s="4">
        <v>6.5</v>
      </c>
      <c r="F80" s="4">
        <v>41.9</v>
      </c>
      <c r="G80" s="4">
        <v>259.5</v>
      </c>
      <c r="H80" s="4">
        <v>24.6</v>
      </c>
      <c r="I80" s="4">
        <v>0.09</v>
      </c>
      <c r="J80" s="4">
        <v>90</v>
      </c>
      <c r="K80" s="4">
        <v>4.5</v>
      </c>
      <c r="L80" s="5">
        <v>0</v>
      </c>
      <c r="M80" s="4">
        <v>0.15</v>
      </c>
      <c r="N80" s="4">
        <v>1.6</v>
      </c>
      <c r="O80" s="50">
        <v>2.5</v>
      </c>
    </row>
    <row r="81" spans="1:15" ht="51.75" thickBot="1">
      <c r="A81" s="5" t="s">
        <v>132</v>
      </c>
      <c r="B81" s="4" t="s">
        <v>151</v>
      </c>
      <c r="C81" s="6" t="s">
        <v>150</v>
      </c>
      <c r="D81" s="4">
        <v>18.8</v>
      </c>
      <c r="E81" s="4">
        <v>14.1</v>
      </c>
      <c r="F81" s="4">
        <v>12.5</v>
      </c>
      <c r="G81" s="4">
        <v>191</v>
      </c>
      <c r="H81" s="4">
        <v>14.3</v>
      </c>
      <c r="I81" s="4">
        <v>5.3</v>
      </c>
      <c r="J81" s="4">
        <v>17.100000000000001</v>
      </c>
      <c r="K81" s="4">
        <v>0.1</v>
      </c>
      <c r="L81" s="5">
        <v>0.04</v>
      </c>
      <c r="M81" s="4">
        <v>0.03</v>
      </c>
      <c r="N81" s="4">
        <v>1.6</v>
      </c>
      <c r="O81" s="50">
        <v>3.2</v>
      </c>
    </row>
    <row r="82" spans="1:15" ht="15.75" thickBot="1">
      <c r="A82" s="5">
        <v>1009</v>
      </c>
      <c r="B82" s="4" t="s">
        <v>11</v>
      </c>
      <c r="C82" s="6" t="s">
        <v>78</v>
      </c>
      <c r="D82" s="4">
        <v>0</v>
      </c>
      <c r="E82" s="4">
        <v>0</v>
      </c>
      <c r="F82" s="4">
        <v>14.94</v>
      </c>
      <c r="G82" s="4">
        <v>56.85</v>
      </c>
      <c r="H82" s="4">
        <v>8.0500000000000007</v>
      </c>
      <c r="I82" s="4">
        <v>5.24</v>
      </c>
      <c r="J82" s="4">
        <v>9.7799999999999994</v>
      </c>
      <c r="K82" s="4">
        <v>0.9</v>
      </c>
      <c r="L82" s="4">
        <v>0</v>
      </c>
      <c r="M82" s="4">
        <v>0</v>
      </c>
      <c r="N82" s="4">
        <v>0</v>
      </c>
      <c r="O82" s="53">
        <v>2.9</v>
      </c>
    </row>
    <row r="83" spans="1:15" ht="15.75" thickBot="1">
      <c r="A83" s="5"/>
      <c r="B83" s="4" t="s">
        <v>57</v>
      </c>
      <c r="C83" s="6" t="s">
        <v>12</v>
      </c>
      <c r="D83" s="4">
        <v>1.8</v>
      </c>
      <c r="E83" s="4">
        <v>0</v>
      </c>
      <c r="F83" s="4">
        <v>13</v>
      </c>
      <c r="G83" s="4">
        <v>65</v>
      </c>
      <c r="H83" s="4">
        <v>6.4</v>
      </c>
      <c r="I83" s="4">
        <v>16.5</v>
      </c>
      <c r="J83" s="4">
        <v>43.5</v>
      </c>
      <c r="K83" s="4">
        <v>0.5</v>
      </c>
      <c r="L83" s="4">
        <v>0</v>
      </c>
      <c r="M83" s="4">
        <v>0.05</v>
      </c>
      <c r="N83" s="4">
        <v>0.4</v>
      </c>
      <c r="O83" s="42">
        <v>0</v>
      </c>
    </row>
    <row r="84" spans="1:15" ht="12" customHeight="1">
      <c r="A84" s="22"/>
      <c r="B84" s="20" t="s">
        <v>59</v>
      </c>
      <c r="C84" s="22"/>
      <c r="D84" s="22">
        <f t="shared" ref="D84:O84" si="7">SUM(D79:D83)</f>
        <v>35.43</v>
      </c>
      <c r="E84" s="22">
        <f t="shared" si="7"/>
        <v>26.2</v>
      </c>
      <c r="F84" s="22">
        <f t="shared" si="7"/>
        <v>107.69</v>
      </c>
      <c r="G84" s="22">
        <f t="shared" si="7"/>
        <v>745.28000000000009</v>
      </c>
      <c r="H84" s="22">
        <f t="shared" si="7"/>
        <v>112.25</v>
      </c>
      <c r="I84" s="22">
        <f t="shared" si="7"/>
        <v>27.23</v>
      </c>
      <c r="J84" s="22">
        <f t="shared" si="7"/>
        <v>165.33</v>
      </c>
      <c r="K84" s="22">
        <f t="shared" si="7"/>
        <v>7.3250000000000002</v>
      </c>
      <c r="L84" s="22">
        <f t="shared" si="7"/>
        <v>0.04</v>
      </c>
      <c r="M84" s="22">
        <f t="shared" si="7"/>
        <v>0.34</v>
      </c>
      <c r="N84" s="22">
        <f t="shared" si="7"/>
        <v>3.6</v>
      </c>
      <c r="O84" s="22">
        <f t="shared" si="7"/>
        <v>16.849999999999998</v>
      </c>
    </row>
    <row r="85" spans="1:15" ht="22.5" customHeight="1" thickBot="1">
      <c r="A85" s="22"/>
      <c r="B85" s="66" t="s">
        <v>74</v>
      </c>
      <c r="C85" s="66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22.5" customHeight="1" thickBot="1">
      <c r="A86" s="31" t="s">
        <v>37</v>
      </c>
      <c r="B86" s="64" t="s">
        <v>39</v>
      </c>
      <c r="C86" s="64" t="s">
        <v>40</v>
      </c>
      <c r="D86" s="64" t="s">
        <v>41</v>
      </c>
      <c r="E86" s="64" t="s">
        <v>42</v>
      </c>
      <c r="F86" s="64" t="s">
        <v>43</v>
      </c>
      <c r="G86" s="64" t="s">
        <v>44</v>
      </c>
      <c r="H86" s="60" t="s">
        <v>45</v>
      </c>
      <c r="I86" s="61"/>
      <c r="J86" s="61"/>
      <c r="K86" s="62"/>
      <c r="L86" s="60" t="s">
        <v>46</v>
      </c>
      <c r="M86" s="61"/>
      <c r="N86" s="61"/>
      <c r="O86" s="63"/>
    </row>
    <row r="87" spans="1:15" ht="15.75" customHeight="1" thickBot="1">
      <c r="A87" s="32" t="s">
        <v>38</v>
      </c>
      <c r="B87" s="65"/>
      <c r="C87" s="65"/>
      <c r="D87" s="65"/>
      <c r="E87" s="65"/>
      <c r="F87" s="65"/>
      <c r="G87" s="65"/>
      <c r="H87" s="8" t="s">
        <v>47</v>
      </c>
      <c r="I87" s="8" t="s">
        <v>48</v>
      </c>
      <c r="J87" s="8" t="s">
        <v>49</v>
      </c>
      <c r="K87" s="8" t="s">
        <v>50</v>
      </c>
      <c r="L87" s="47" t="s">
        <v>51</v>
      </c>
      <c r="M87" s="8" t="s">
        <v>52</v>
      </c>
      <c r="N87" s="8" t="s">
        <v>53</v>
      </c>
      <c r="O87" s="49" t="s">
        <v>54</v>
      </c>
    </row>
    <row r="88" spans="1:15" ht="39" thickBot="1">
      <c r="A88" s="5" t="s">
        <v>80</v>
      </c>
      <c r="B88" s="33" t="s">
        <v>81</v>
      </c>
      <c r="C88" s="6" t="s">
        <v>82</v>
      </c>
      <c r="D88" s="4">
        <v>7</v>
      </c>
      <c r="E88" s="4">
        <v>4.9000000000000004</v>
      </c>
      <c r="F88" s="4">
        <v>35.299999999999997</v>
      </c>
      <c r="G88" s="4">
        <v>215.6</v>
      </c>
      <c r="H88" s="4">
        <v>87.83</v>
      </c>
      <c r="I88" s="4">
        <v>0</v>
      </c>
      <c r="J88" s="4">
        <v>0</v>
      </c>
      <c r="K88" s="4">
        <v>1.07</v>
      </c>
      <c r="L88" s="5">
        <v>0</v>
      </c>
      <c r="M88" s="4">
        <v>0.19</v>
      </c>
      <c r="N88" s="4">
        <v>0</v>
      </c>
      <c r="O88" s="50">
        <v>0.23</v>
      </c>
    </row>
    <row r="89" spans="1:15" ht="15.75" thickBot="1">
      <c r="A89" s="5">
        <v>1009</v>
      </c>
      <c r="B89" s="4" t="s">
        <v>11</v>
      </c>
      <c r="C89" s="6" t="s">
        <v>78</v>
      </c>
      <c r="D89" s="4">
        <v>0</v>
      </c>
      <c r="E89" s="4">
        <v>0</v>
      </c>
      <c r="F89" s="4">
        <v>14.94</v>
      </c>
      <c r="G89" s="4">
        <v>56.85</v>
      </c>
      <c r="H89" s="4">
        <v>8.0500000000000007</v>
      </c>
      <c r="I89" s="4">
        <v>5.24</v>
      </c>
      <c r="J89" s="4">
        <v>9.7799999999999994</v>
      </c>
      <c r="K89" s="4">
        <v>0.9</v>
      </c>
      <c r="L89" s="4">
        <v>0</v>
      </c>
      <c r="M89" s="4">
        <v>0</v>
      </c>
      <c r="N89" s="4">
        <v>0</v>
      </c>
      <c r="O89" s="53">
        <v>2.9</v>
      </c>
    </row>
    <row r="90" spans="1:15">
      <c r="B90" s="20" t="s">
        <v>59</v>
      </c>
      <c r="C90" s="22"/>
      <c r="D90" s="22">
        <f t="shared" ref="D90:O90" si="8">SUM(D88:D89)</f>
        <v>7</v>
      </c>
      <c r="E90" s="22">
        <f t="shared" si="8"/>
        <v>4.9000000000000004</v>
      </c>
      <c r="F90" s="22">
        <f t="shared" si="8"/>
        <v>50.239999999999995</v>
      </c>
      <c r="G90" s="22">
        <f t="shared" si="8"/>
        <v>272.45</v>
      </c>
      <c r="H90" s="22">
        <f t="shared" si="8"/>
        <v>95.88</v>
      </c>
      <c r="I90" s="22">
        <f t="shared" si="8"/>
        <v>5.24</v>
      </c>
      <c r="J90" s="22">
        <f t="shared" si="8"/>
        <v>9.7799999999999994</v>
      </c>
      <c r="K90" s="22">
        <f t="shared" si="8"/>
        <v>1.9700000000000002</v>
      </c>
      <c r="L90" s="22">
        <f t="shared" si="8"/>
        <v>0</v>
      </c>
      <c r="M90" s="22">
        <f t="shared" si="8"/>
        <v>0.19</v>
      </c>
      <c r="N90" s="22">
        <f t="shared" si="8"/>
        <v>0</v>
      </c>
      <c r="O90" s="22">
        <f t="shared" si="8"/>
        <v>3.13</v>
      </c>
    </row>
    <row r="91" spans="1:1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30" customHeight="1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>
      <c r="A93" s="22" t="s">
        <v>61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ht="24" customHeight="1" thickBot="1">
      <c r="A94" s="22"/>
      <c r="B94" s="66" t="s">
        <v>69</v>
      </c>
      <c r="C94" s="66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ht="22.5" customHeight="1" thickBot="1">
      <c r="A95" s="31" t="s">
        <v>37</v>
      </c>
      <c r="B95" s="64" t="s">
        <v>39</v>
      </c>
      <c r="C95" s="64" t="s">
        <v>40</v>
      </c>
      <c r="D95" s="64" t="s">
        <v>41</v>
      </c>
      <c r="E95" s="64" t="s">
        <v>42</v>
      </c>
      <c r="F95" s="64" t="s">
        <v>43</v>
      </c>
      <c r="G95" s="64" t="s">
        <v>44</v>
      </c>
      <c r="H95" s="60" t="s">
        <v>45</v>
      </c>
      <c r="I95" s="61"/>
      <c r="J95" s="61"/>
      <c r="K95" s="62"/>
      <c r="L95" s="60" t="s">
        <v>46</v>
      </c>
      <c r="M95" s="61"/>
      <c r="N95" s="61"/>
      <c r="O95" s="63"/>
    </row>
    <row r="96" spans="1:15" ht="15.75" customHeight="1" thickBot="1">
      <c r="A96" s="32" t="s">
        <v>38</v>
      </c>
      <c r="B96" s="65"/>
      <c r="C96" s="65"/>
      <c r="D96" s="65"/>
      <c r="E96" s="65"/>
      <c r="F96" s="65"/>
      <c r="G96" s="65"/>
      <c r="H96" s="8" t="s">
        <v>47</v>
      </c>
      <c r="I96" s="8" t="s">
        <v>48</v>
      </c>
      <c r="J96" s="8" t="s">
        <v>49</v>
      </c>
      <c r="K96" s="8" t="s">
        <v>50</v>
      </c>
      <c r="L96" s="47" t="s">
        <v>51</v>
      </c>
      <c r="M96" s="8" t="s">
        <v>52</v>
      </c>
      <c r="N96" s="8" t="s">
        <v>53</v>
      </c>
      <c r="O96" s="49" t="s">
        <v>54</v>
      </c>
    </row>
    <row r="97" spans="1:15" ht="39" thickBot="1">
      <c r="A97" s="1" t="s">
        <v>83</v>
      </c>
      <c r="B97" s="33" t="s">
        <v>84</v>
      </c>
      <c r="C97" s="2" t="s">
        <v>85</v>
      </c>
      <c r="D97" s="3">
        <v>5.6</v>
      </c>
      <c r="E97" s="3">
        <v>12.8</v>
      </c>
      <c r="F97" s="3">
        <v>42.5</v>
      </c>
      <c r="G97" s="3">
        <v>307.8</v>
      </c>
      <c r="H97" s="3">
        <v>124.9</v>
      </c>
      <c r="I97" s="4">
        <v>0.14000000000000001</v>
      </c>
      <c r="J97" s="4">
        <v>0</v>
      </c>
      <c r="K97" s="4">
        <v>0.7</v>
      </c>
      <c r="L97" s="5">
        <v>0.06</v>
      </c>
      <c r="M97" s="4">
        <v>0.12</v>
      </c>
      <c r="N97" s="4">
        <v>0.6</v>
      </c>
      <c r="O97" s="50">
        <v>0.6</v>
      </c>
    </row>
    <row r="98" spans="1:15" ht="15.75" thickBot="1">
      <c r="A98" s="5">
        <v>1009</v>
      </c>
      <c r="B98" s="4" t="s">
        <v>11</v>
      </c>
      <c r="C98" s="6" t="s">
        <v>78</v>
      </c>
      <c r="D98" s="4">
        <v>0</v>
      </c>
      <c r="E98" s="4">
        <v>0</v>
      </c>
      <c r="F98" s="4">
        <v>14.94</v>
      </c>
      <c r="G98" s="4">
        <v>56.85</v>
      </c>
      <c r="H98" s="4">
        <v>8.0500000000000007</v>
      </c>
      <c r="I98" s="4">
        <v>5.24</v>
      </c>
      <c r="J98" s="4">
        <v>9.7799999999999994</v>
      </c>
      <c r="K98" s="4">
        <v>0.9</v>
      </c>
      <c r="L98" s="4">
        <v>0</v>
      </c>
      <c r="M98" s="4">
        <v>0</v>
      </c>
      <c r="N98" s="4">
        <v>0</v>
      </c>
      <c r="O98" s="53">
        <v>2.9</v>
      </c>
    </row>
    <row r="99" spans="1:15" ht="26.25" thickBot="1">
      <c r="A99" s="36" t="s">
        <v>96</v>
      </c>
      <c r="B99" s="35" t="s">
        <v>160</v>
      </c>
      <c r="C99" s="6" t="s">
        <v>159</v>
      </c>
      <c r="D99" s="4">
        <v>11.63</v>
      </c>
      <c r="E99" s="4">
        <v>24.74</v>
      </c>
      <c r="F99" s="4">
        <v>26.76</v>
      </c>
      <c r="G99" s="4">
        <v>381</v>
      </c>
      <c r="H99" s="4">
        <v>409.38</v>
      </c>
      <c r="I99" s="4">
        <v>0.23</v>
      </c>
      <c r="J99" s="4">
        <f>3.8+41</f>
        <v>44.8</v>
      </c>
      <c r="K99" s="4">
        <v>1.75</v>
      </c>
      <c r="L99" s="5">
        <v>0.1</v>
      </c>
      <c r="M99" s="4">
        <v>0.2</v>
      </c>
      <c r="N99" s="4">
        <v>0.02</v>
      </c>
      <c r="O99" s="50">
        <v>0</v>
      </c>
    </row>
    <row r="100" spans="1:15">
      <c r="B100" s="20" t="s">
        <v>59</v>
      </c>
      <c r="C100" s="22"/>
      <c r="D100" s="22">
        <f t="shared" ref="D100:O100" si="9">SUM(D97:D99)</f>
        <v>17.23</v>
      </c>
      <c r="E100" s="22">
        <f t="shared" si="9"/>
        <v>37.54</v>
      </c>
      <c r="F100" s="22">
        <f t="shared" si="9"/>
        <v>84.2</v>
      </c>
      <c r="G100" s="22">
        <f t="shared" si="9"/>
        <v>745.65000000000009</v>
      </c>
      <c r="H100" s="22">
        <f t="shared" si="9"/>
        <v>542.33000000000004</v>
      </c>
      <c r="I100" s="22">
        <f t="shared" si="9"/>
        <v>5.61</v>
      </c>
      <c r="J100" s="22">
        <f t="shared" si="9"/>
        <v>54.58</v>
      </c>
      <c r="K100" s="22">
        <f t="shared" si="9"/>
        <v>3.35</v>
      </c>
      <c r="L100" s="22">
        <f t="shared" si="9"/>
        <v>0.16</v>
      </c>
      <c r="M100" s="22">
        <f t="shared" si="9"/>
        <v>0.32</v>
      </c>
      <c r="N100" s="22">
        <f t="shared" si="9"/>
        <v>0.62</v>
      </c>
      <c r="O100" s="22">
        <f t="shared" si="9"/>
        <v>3.5</v>
      </c>
    </row>
    <row r="101" spans="1:15" ht="21.75" customHeight="1" thickBot="1">
      <c r="B101" s="34" t="s">
        <v>72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15.75" customHeight="1" thickBot="1">
      <c r="A102" s="31" t="s">
        <v>37</v>
      </c>
      <c r="B102" s="64" t="s">
        <v>39</v>
      </c>
      <c r="C102" s="64" t="s">
        <v>40</v>
      </c>
      <c r="D102" s="64" t="s">
        <v>41</v>
      </c>
      <c r="E102" s="64" t="s">
        <v>42</v>
      </c>
      <c r="F102" s="64" t="s">
        <v>43</v>
      </c>
      <c r="G102" s="64" t="s">
        <v>44</v>
      </c>
      <c r="H102" s="60" t="s">
        <v>45</v>
      </c>
      <c r="I102" s="61"/>
      <c r="J102" s="61"/>
      <c r="K102" s="62"/>
      <c r="L102" s="60" t="s">
        <v>46</v>
      </c>
      <c r="M102" s="61"/>
      <c r="N102" s="61"/>
      <c r="O102" s="63"/>
    </row>
    <row r="103" spans="1:15" ht="15.75" thickBot="1">
      <c r="A103" s="32" t="s">
        <v>38</v>
      </c>
      <c r="B103" s="65"/>
      <c r="C103" s="65"/>
      <c r="D103" s="65"/>
      <c r="E103" s="65"/>
      <c r="F103" s="65"/>
      <c r="G103" s="65"/>
      <c r="H103" s="8" t="s">
        <v>47</v>
      </c>
      <c r="I103" s="8" t="s">
        <v>48</v>
      </c>
      <c r="J103" s="8" t="s">
        <v>49</v>
      </c>
      <c r="K103" s="8" t="s">
        <v>50</v>
      </c>
      <c r="L103" s="47" t="s">
        <v>51</v>
      </c>
      <c r="M103" s="8" t="s">
        <v>52</v>
      </c>
      <c r="N103" s="8" t="s">
        <v>53</v>
      </c>
      <c r="O103" s="49" t="s">
        <v>54</v>
      </c>
    </row>
    <row r="104" spans="1:15" ht="39" thickBot="1">
      <c r="A104" s="56" t="s">
        <v>147</v>
      </c>
      <c r="B104" s="10" t="s">
        <v>152</v>
      </c>
      <c r="C104" s="11" t="s">
        <v>21</v>
      </c>
      <c r="D104" s="10">
        <v>8.99</v>
      </c>
      <c r="E104" s="10">
        <v>10.68</v>
      </c>
      <c r="F104" s="10">
        <v>25.41</v>
      </c>
      <c r="G104" s="10">
        <v>232</v>
      </c>
      <c r="H104" s="10">
        <v>31.9</v>
      </c>
      <c r="I104" s="10">
        <v>40.01</v>
      </c>
      <c r="J104" s="10">
        <v>129.96</v>
      </c>
      <c r="K104" s="10">
        <v>1.61</v>
      </c>
      <c r="L104" s="48">
        <v>4.95</v>
      </c>
      <c r="M104" s="10">
        <v>0.15</v>
      </c>
      <c r="N104" s="10">
        <v>0.12</v>
      </c>
      <c r="O104" s="54">
        <v>12.34</v>
      </c>
    </row>
    <row r="105" spans="1:15" ht="15.75" thickBot="1">
      <c r="A105" s="5" t="s">
        <v>146</v>
      </c>
      <c r="B105" s="4" t="s">
        <v>9</v>
      </c>
      <c r="C105" s="6" t="s">
        <v>91</v>
      </c>
      <c r="D105" s="4">
        <v>16.8</v>
      </c>
      <c r="E105" s="4">
        <v>1.1499999999999999</v>
      </c>
      <c r="F105" s="4">
        <v>41.54</v>
      </c>
      <c r="G105" s="4">
        <v>233</v>
      </c>
      <c r="H105" s="4">
        <v>1.4</v>
      </c>
      <c r="I105" s="4">
        <v>9</v>
      </c>
      <c r="J105" s="4">
        <v>4.5</v>
      </c>
      <c r="K105" s="4">
        <v>0</v>
      </c>
      <c r="L105" s="5">
        <v>0</v>
      </c>
      <c r="M105" s="4">
        <v>0.16</v>
      </c>
      <c r="N105" s="4">
        <v>0.45</v>
      </c>
      <c r="O105" s="50">
        <v>0.4</v>
      </c>
    </row>
    <row r="106" spans="1:15" ht="26.25" thickBot="1">
      <c r="A106" s="5">
        <v>541</v>
      </c>
      <c r="B106" s="33" t="s">
        <v>133</v>
      </c>
      <c r="C106" s="6" t="s">
        <v>130</v>
      </c>
      <c r="D106" s="4">
        <v>6.3</v>
      </c>
      <c r="E106" s="4">
        <v>3</v>
      </c>
      <c r="F106" s="4">
        <v>8.0500000000000007</v>
      </c>
      <c r="G106" s="4">
        <v>84.2</v>
      </c>
      <c r="H106" s="4">
        <v>36.6</v>
      </c>
      <c r="I106" s="4">
        <v>0.05</v>
      </c>
      <c r="J106" s="4">
        <v>0.3</v>
      </c>
      <c r="K106" s="4">
        <v>0.65</v>
      </c>
      <c r="L106" s="5">
        <v>0.01</v>
      </c>
      <c r="M106" s="4">
        <v>0.02</v>
      </c>
      <c r="N106" s="4">
        <v>0</v>
      </c>
      <c r="O106" s="50">
        <v>0.5</v>
      </c>
    </row>
    <row r="107" spans="1:15" ht="26.25" thickBot="1">
      <c r="A107" s="5">
        <v>349</v>
      </c>
      <c r="B107" s="4" t="s">
        <v>11</v>
      </c>
      <c r="C107" s="6" t="s">
        <v>19</v>
      </c>
      <c r="D107" s="4" t="s">
        <v>23</v>
      </c>
      <c r="E107" s="4">
        <v>0</v>
      </c>
      <c r="F107" s="3">
        <v>16.5</v>
      </c>
      <c r="G107" s="4">
        <v>128</v>
      </c>
      <c r="H107" s="4">
        <v>7</v>
      </c>
      <c r="I107" s="4">
        <v>8</v>
      </c>
      <c r="J107" s="4">
        <v>20</v>
      </c>
      <c r="K107" s="4" t="s">
        <v>22</v>
      </c>
      <c r="L107" s="5" t="s">
        <v>20</v>
      </c>
      <c r="M107" s="4">
        <v>0.01</v>
      </c>
      <c r="N107" s="4">
        <v>0.06</v>
      </c>
      <c r="O107" s="50">
        <v>6.8</v>
      </c>
    </row>
    <row r="108" spans="1:15" ht="15.75" thickBot="1">
      <c r="A108" s="5"/>
      <c r="B108" s="4" t="s">
        <v>117</v>
      </c>
      <c r="C108" s="6" t="s">
        <v>161</v>
      </c>
      <c r="D108" s="4">
        <v>2.2400000000000002</v>
      </c>
      <c r="E108" s="4">
        <v>2</v>
      </c>
      <c r="F108" s="4">
        <v>30.52</v>
      </c>
      <c r="G108" s="4">
        <v>144.80000000000001</v>
      </c>
      <c r="H108" s="4">
        <v>0.44</v>
      </c>
      <c r="I108" s="3">
        <v>0.92</v>
      </c>
      <c r="J108" s="4">
        <v>2.52</v>
      </c>
      <c r="K108" s="4">
        <v>1.76</v>
      </c>
      <c r="L108" s="5">
        <v>0</v>
      </c>
      <c r="M108" s="4">
        <v>2.1</v>
      </c>
      <c r="N108" s="4">
        <v>3</v>
      </c>
      <c r="O108" s="50">
        <v>0</v>
      </c>
    </row>
    <row r="109" spans="1:15" ht="15.75" thickBot="1">
      <c r="A109" s="5"/>
      <c r="B109" s="4" t="s">
        <v>57</v>
      </c>
      <c r="C109" s="6" t="s">
        <v>12</v>
      </c>
      <c r="D109" s="4">
        <v>1.8</v>
      </c>
      <c r="E109" s="4">
        <v>0</v>
      </c>
      <c r="F109" s="4">
        <v>13</v>
      </c>
      <c r="G109" s="4">
        <v>65</v>
      </c>
      <c r="H109" s="4">
        <v>6.4</v>
      </c>
      <c r="I109" s="3">
        <v>16.5</v>
      </c>
      <c r="J109" s="4">
        <v>43.5</v>
      </c>
      <c r="K109" s="4">
        <v>0.5</v>
      </c>
      <c r="L109" s="5">
        <v>0</v>
      </c>
      <c r="M109" s="4">
        <v>0.05</v>
      </c>
      <c r="N109" s="4">
        <v>0.4</v>
      </c>
      <c r="O109" s="50">
        <v>0</v>
      </c>
    </row>
    <row r="110" spans="1:15">
      <c r="B110" s="20" t="s">
        <v>59</v>
      </c>
      <c r="C110" s="22"/>
      <c r="D110" s="22">
        <f t="shared" ref="D110:O110" si="10">SUM(D104:D109)</f>
        <v>36.129999999999995</v>
      </c>
      <c r="E110" s="22">
        <f t="shared" si="10"/>
        <v>16.829999999999998</v>
      </c>
      <c r="F110" s="22">
        <f t="shared" si="10"/>
        <v>135.01999999999998</v>
      </c>
      <c r="G110" s="22">
        <f t="shared" si="10"/>
        <v>887</v>
      </c>
      <c r="H110" s="22">
        <f t="shared" si="10"/>
        <v>83.740000000000009</v>
      </c>
      <c r="I110" s="22">
        <f t="shared" si="10"/>
        <v>74.47999999999999</v>
      </c>
      <c r="J110" s="22">
        <f t="shared" si="10"/>
        <v>200.78000000000003</v>
      </c>
      <c r="K110" s="22">
        <f t="shared" si="10"/>
        <v>4.5200000000000005</v>
      </c>
      <c r="L110" s="22">
        <f t="shared" si="10"/>
        <v>4.96</v>
      </c>
      <c r="M110" s="22">
        <f t="shared" si="10"/>
        <v>2.4899999999999998</v>
      </c>
      <c r="N110" s="22">
        <f t="shared" si="10"/>
        <v>4.03</v>
      </c>
      <c r="O110" s="22">
        <f t="shared" si="10"/>
        <v>20.04</v>
      </c>
    </row>
    <row r="111" spans="1:15" ht="24" customHeight="1" thickBot="1">
      <c r="A111" s="22"/>
      <c r="B111" s="66" t="s">
        <v>74</v>
      </c>
      <c r="C111" s="66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ht="22.5" customHeight="1" thickBot="1">
      <c r="A112" s="31" t="s">
        <v>37</v>
      </c>
      <c r="B112" s="64" t="s">
        <v>39</v>
      </c>
      <c r="C112" s="64" t="s">
        <v>40</v>
      </c>
      <c r="D112" s="64" t="s">
        <v>41</v>
      </c>
      <c r="E112" s="64" t="s">
        <v>42</v>
      </c>
      <c r="F112" s="64" t="s">
        <v>43</v>
      </c>
      <c r="G112" s="64" t="s">
        <v>44</v>
      </c>
      <c r="H112" s="60" t="s">
        <v>45</v>
      </c>
      <c r="I112" s="61"/>
      <c r="J112" s="61"/>
      <c r="K112" s="62"/>
      <c r="L112" s="60" t="s">
        <v>46</v>
      </c>
      <c r="M112" s="61"/>
      <c r="N112" s="61"/>
      <c r="O112" s="63"/>
    </row>
    <row r="113" spans="1:15" ht="15.75" customHeight="1" thickBot="1">
      <c r="A113" s="32" t="s">
        <v>38</v>
      </c>
      <c r="B113" s="65"/>
      <c r="C113" s="65"/>
      <c r="D113" s="65"/>
      <c r="E113" s="65"/>
      <c r="F113" s="65"/>
      <c r="G113" s="65"/>
      <c r="H113" s="8" t="s">
        <v>47</v>
      </c>
      <c r="I113" s="8" t="s">
        <v>48</v>
      </c>
      <c r="J113" s="8" t="s">
        <v>49</v>
      </c>
      <c r="K113" s="8" t="s">
        <v>50</v>
      </c>
      <c r="L113" s="47" t="s">
        <v>51</v>
      </c>
      <c r="M113" s="8" t="s">
        <v>52</v>
      </c>
      <c r="N113" s="8" t="s">
        <v>53</v>
      </c>
      <c r="O113" s="49" t="s">
        <v>54</v>
      </c>
    </row>
    <row r="114" spans="1:15" ht="26.25" thickBot="1">
      <c r="A114" s="36" t="s">
        <v>96</v>
      </c>
      <c r="B114" s="35" t="s">
        <v>97</v>
      </c>
      <c r="C114" s="6" t="s">
        <v>79</v>
      </c>
      <c r="D114" s="4">
        <f>0.05+0.1+3.7</f>
        <v>3.85</v>
      </c>
      <c r="E114" s="4">
        <f>8.25+1.45+8.25</f>
        <v>17.95</v>
      </c>
      <c r="F114" s="4">
        <f>0.08+0.08+25.7</f>
        <v>25.86</v>
      </c>
      <c r="G114" s="4">
        <f>150+165</f>
        <v>315</v>
      </c>
      <c r="H114" s="4">
        <f>2.4+12.5</f>
        <v>14.9</v>
      </c>
      <c r="I114" s="4">
        <f>0.08</f>
        <v>0.08</v>
      </c>
      <c r="J114" s="4">
        <f>3.8+41</f>
        <v>44.8</v>
      </c>
      <c r="K114" s="4">
        <f>0.04</f>
        <v>0.04</v>
      </c>
      <c r="L114" s="5">
        <v>0.1</v>
      </c>
      <c r="M114" s="4">
        <v>0.2</v>
      </c>
      <c r="N114" s="4">
        <v>0.02</v>
      </c>
      <c r="O114" s="50">
        <v>0</v>
      </c>
    </row>
    <row r="115" spans="1:15" ht="15.75" thickBot="1">
      <c r="A115" s="5">
        <v>1009</v>
      </c>
      <c r="B115" s="4" t="s">
        <v>11</v>
      </c>
      <c r="C115" s="6" t="s">
        <v>78</v>
      </c>
      <c r="D115" s="4">
        <v>0</v>
      </c>
      <c r="E115" s="4">
        <v>0</v>
      </c>
      <c r="F115" s="4">
        <v>14.94</v>
      </c>
      <c r="G115" s="4">
        <v>56.85</v>
      </c>
      <c r="H115" s="4">
        <v>8.0500000000000007</v>
      </c>
      <c r="I115" s="4">
        <v>5.24</v>
      </c>
      <c r="J115" s="4">
        <v>9.7799999999999994</v>
      </c>
      <c r="K115" s="4">
        <v>0.9</v>
      </c>
      <c r="L115" s="4">
        <v>0</v>
      </c>
      <c r="M115" s="4">
        <v>0</v>
      </c>
      <c r="N115" s="4">
        <v>0</v>
      </c>
      <c r="O115" s="53">
        <v>2.9</v>
      </c>
    </row>
    <row r="116" spans="1:15">
      <c r="B116" s="20" t="s">
        <v>59</v>
      </c>
      <c r="C116" s="22"/>
      <c r="D116" s="22">
        <f t="shared" ref="D116:O116" si="11">SUM(D114:D115)</f>
        <v>3.85</v>
      </c>
      <c r="E116" s="22">
        <f t="shared" si="11"/>
        <v>17.95</v>
      </c>
      <c r="F116" s="22">
        <f t="shared" si="11"/>
        <v>40.799999999999997</v>
      </c>
      <c r="G116" s="22">
        <f t="shared" si="11"/>
        <v>371.85</v>
      </c>
      <c r="H116" s="22">
        <f t="shared" si="11"/>
        <v>22.950000000000003</v>
      </c>
      <c r="I116" s="22">
        <f t="shared" si="11"/>
        <v>5.32</v>
      </c>
      <c r="J116" s="22">
        <f t="shared" si="11"/>
        <v>54.58</v>
      </c>
      <c r="K116" s="22">
        <f t="shared" si="11"/>
        <v>0.94000000000000006</v>
      </c>
      <c r="L116" s="22">
        <f t="shared" si="11"/>
        <v>0.1</v>
      </c>
      <c r="M116" s="22">
        <f t="shared" si="11"/>
        <v>0.2</v>
      </c>
      <c r="N116" s="22">
        <f t="shared" si="11"/>
        <v>0.02</v>
      </c>
      <c r="O116" s="22">
        <f t="shared" si="11"/>
        <v>2.9</v>
      </c>
    </row>
    <row r="117" spans="1:15" ht="70.5" customHeight="1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ht="25.5" customHeight="1">
      <c r="A118" s="22" t="s">
        <v>62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ht="31.5" customHeight="1" thickBot="1">
      <c r="A119" s="22"/>
      <c r="B119" s="66" t="s">
        <v>69</v>
      </c>
      <c r="C119" s="66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ht="22.5" customHeight="1" thickBot="1">
      <c r="A120" s="31" t="s">
        <v>37</v>
      </c>
      <c r="B120" s="64" t="s">
        <v>39</v>
      </c>
      <c r="C120" s="64" t="s">
        <v>40</v>
      </c>
      <c r="D120" s="64" t="s">
        <v>41</v>
      </c>
      <c r="E120" s="64" t="s">
        <v>42</v>
      </c>
      <c r="F120" s="64" t="s">
        <v>43</v>
      </c>
      <c r="G120" s="64" t="s">
        <v>44</v>
      </c>
      <c r="H120" s="60" t="s">
        <v>45</v>
      </c>
      <c r="I120" s="61"/>
      <c r="J120" s="61"/>
      <c r="K120" s="62"/>
      <c r="L120" s="60" t="s">
        <v>46</v>
      </c>
      <c r="M120" s="61"/>
      <c r="N120" s="61"/>
      <c r="O120" s="63"/>
    </row>
    <row r="121" spans="1:15" ht="15.75" customHeight="1" thickBot="1">
      <c r="A121" s="32" t="s">
        <v>38</v>
      </c>
      <c r="B121" s="65"/>
      <c r="C121" s="65"/>
      <c r="D121" s="65"/>
      <c r="E121" s="65"/>
      <c r="F121" s="65"/>
      <c r="G121" s="65"/>
      <c r="H121" s="8" t="s">
        <v>47</v>
      </c>
      <c r="I121" s="8" t="s">
        <v>48</v>
      </c>
      <c r="J121" s="8" t="s">
        <v>49</v>
      </c>
      <c r="K121" s="8" t="s">
        <v>50</v>
      </c>
      <c r="L121" s="47" t="s">
        <v>51</v>
      </c>
      <c r="M121" s="8" t="s">
        <v>52</v>
      </c>
      <c r="N121" s="8" t="s">
        <v>53</v>
      </c>
      <c r="O121" s="49" t="s">
        <v>54</v>
      </c>
    </row>
    <row r="122" spans="1:15" ht="39" thickBot="1">
      <c r="A122" s="1" t="s">
        <v>137</v>
      </c>
      <c r="B122" s="33" t="s">
        <v>24</v>
      </c>
      <c r="C122" s="2" t="s">
        <v>86</v>
      </c>
      <c r="D122" s="3">
        <v>9.09</v>
      </c>
      <c r="E122" s="3">
        <v>12.05</v>
      </c>
      <c r="F122" s="3">
        <v>53.5</v>
      </c>
      <c r="G122" s="3">
        <v>360.7</v>
      </c>
      <c r="H122" s="3">
        <v>12.49</v>
      </c>
      <c r="I122" s="4">
        <v>0.14000000000000001</v>
      </c>
      <c r="J122" s="4">
        <v>0</v>
      </c>
      <c r="K122" s="4">
        <v>0.7</v>
      </c>
      <c r="L122" s="5">
        <v>0.06</v>
      </c>
      <c r="M122" s="4">
        <v>0.12</v>
      </c>
      <c r="N122" s="4">
        <v>0.6</v>
      </c>
      <c r="O122" s="50">
        <v>0.6</v>
      </c>
    </row>
    <row r="123" spans="1:15" ht="15.75" thickBot="1">
      <c r="A123" s="5">
        <v>1009</v>
      </c>
      <c r="B123" s="4" t="s">
        <v>11</v>
      </c>
      <c r="C123" s="6" t="s">
        <v>78</v>
      </c>
      <c r="D123" s="4">
        <v>0</v>
      </c>
      <c r="E123" s="4">
        <v>0</v>
      </c>
      <c r="F123" s="4">
        <v>14.94</v>
      </c>
      <c r="G123" s="4">
        <v>56.85</v>
      </c>
      <c r="H123" s="4">
        <v>8.0500000000000007</v>
      </c>
      <c r="I123" s="4">
        <v>5.24</v>
      </c>
      <c r="J123" s="4">
        <v>9.7799999999999994</v>
      </c>
      <c r="K123" s="4">
        <v>0.9</v>
      </c>
      <c r="L123" s="4">
        <v>0</v>
      </c>
      <c r="M123" s="4">
        <v>0</v>
      </c>
      <c r="N123" s="4">
        <v>0</v>
      </c>
      <c r="O123" s="53">
        <v>2.9</v>
      </c>
    </row>
    <row r="124" spans="1:15" ht="21" customHeight="1">
      <c r="B124" s="20" t="s">
        <v>59</v>
      </c>
      <c r="C124" s="22"/>
      <c r="D124" s="22">
        <f t="shared" ref="D124:O124" si="12">SUM(D122:D123)</f>
        <v>9.09</v>
      </c>
      <c r="E124" s="22">
        <f t="shared" si="12"/>
        <v>12.05</v>
      </c>
      <c r="F124" s="22">
        <f t="shared" si="12"/>
        <v>68.44</v>
      </c>
      <c r="G124" s="22">
        <f t="shared" si="12"/>
        <v>417.55</v>
      </c>
      <c r="H124" s="22">
        <f t="shared" si="12"/>
        <v>20.54</v>
      </c>
      <c r="I124" s="22">
        <f t="shared" si="12"/>
        <v>5.38</v>
      </c>
      <c r="J124" s="22">
        <f t="shared" si="12"/>
        <v>9.7799999999999994</v>
      </c>
      <c r="K124" s="22">
        <f t="shared" si="12"/>
        <v>1.6</v>
      </c>
      <c r="L124" s="22">
        <f t="shared" si="12"/>
        <v>0.06</v>
      </c>
      <c r="M124" s="22">
        <f t="shared" si="12"/>
        <v>0.12</v>
      </c>
      <c r="N124" s="22">
        <f t="shared" si="12"/>
        <v>0.6</v>
      </c>
      <c r="O124" s="22">
        <f t="shared" si="12"/>
        <v>3.5</v>
      </c>
    </row>
    <row r="125" spans="1:15" ht="29.25" customHeight="1" thickBot="1">
      <c r="B125" s="34" t="s">
        <v>72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15.75" customHeight="1" thickBot="1">
      <c r="A126" s="31" t="s">
        <v>37</v>
      </c>
      <c r="B126" s="64" t="s">
        <v>39</v>
      </c>
      <c r="C126" s="64" t="s">
        <v>40</v>
      </c>
      <c r="D126" s="64" t="s">
        <v>41</v>
      </c>
      <c r="E126" s="64" t="s">
        <v>42</v>
      </c>
      <c r="F126" s="64" t="s">
        <v>43</v>
      </c>
      <c r="G126" s="64" t="s">
        <v>44</v>
      </c>
      <c r="H126" s="60" t="s">
        <v>45</v>
      </c>
      <c r="I126" s="61"/>
      <c r="J126" s="61"/>
      <c r="K126" s="62"/>
      <c r="L126" s="60" t="s">
        <v>46</v>
      </c>
      <c r="M126" s="61"/>
      <c r="N126" s="61"/>
      <c r="O126" s="63"/>
    </row>
    <row r="127" spans="1:15" ht="15.75" thickBot="1">
      <c r="A127" s="32" t="s">
        <v>38</v>
      </c>
      <c r="B127" s="65"/>
      <c r="C127" s="65"/>
      <c r="D127" s="65"/>
      <c r="E127" s="65"/>
      <c r="F127" s="65"/>
      <c r="G127" s="65"/>
      <c r="H127" s="8" t="s">
        <v>47</v>
      </c>
      <c r="I127" s="8" t="s">
        <v>48</v>
      </c>
      <c r="J127" s="8" t="s">
        <v>49</v>
      </c>
      <c r="K127" s="8" t="s">
        <v>50</v>
      </c>
      <c r="L127" s="47" t="s">
        <v>51</v>
      </c>
      <c r="M127" s="8" t="s">
        <v>52</v>
      </c>
      <c r="N127" s="8" t="s">
        <v>53</v>
      </c>
      <c r="O127" s="49" t="s">
        <v>54</v>
      </c>
    </row>
    <row r="128" spans="1:15" ht="39" thickBot="1">
      <c r="A128" s="5" t="s">
        <v>138</v>
      </c>
      <c r="B128" s="4" t="s">
        <v>24</v>
      </c>
      <c r="C128" s="6" t="s">
        <v>25</v>
      </c>
      <c r="D128" s="4">
        <v>2.63</v>
      </c>
      <c r="E128" s="4">
        <v>7.23</v>
      </c>
      <c r="F128" s="4">
        <v>12.7</v>
      </c>
      <c r="G128" s="4">
        <v>126</v>
      </c>
      <c r="H128" s="4">
        <v>34.659999999999997</v>
      </c>
      <c r="I128" s="4">
        <v>17.8</v>
      </c>
      <c r="J128" s="4">
        <v>38.1</v>
      </c>
      <c r="K128" s="4">
        <v>0.64</v>
      </c>
      <c r="L128" s="5">
        <v>0</v>
      </c>
      <c r="M128" s="4">
        <v>0.05</v>
      </c>
      <c r="N128" s="4">
        <v>0</v>
      </c>
      <c r="O128" s="50">
        <v>14.77</v>
      </c>
    </row>
    <row r="129" spans="1:15" ht="15.75" thickBot="1">
      <c r="A129" s="5" t="s">
        <v>139</v>
      </c>
      <c r="B129" s="4" t="s">
        <v>140</v>
      </c>
      <c r="C129" s="6" t="s">
        <v>118</v>
      </c>
      <c r="D129" s="3">
        <v>14.48</v>
      </c>
      <c r="E129" s="3">
        <v>16.690000000000001</v>
      </c>
      <c r="F129" s="4">
        <v>51.24</v>
      </c>
      <c r="G129" s="4">
        <v>417</v>
      </c>
      <c r="H129" s="4">
        <v>38.299999999999997</v>
      </c>
      <c r="I129" s="4">
        <v>18</v>
      </c>
      <c r="J129" s="4">
        <v>78.599999999999994</v>
      </c>
      <c r="K129" s="4">
        <v>0.9</v>
      </c>
      <c r="L129" s="5">
        <v>0</v>
      </c>
      <c r="M129" s="4">
        <v>0.05</v>
      </c>
      <c r="N129" s="4">
        <v>1.6</v>
      </c>
      <c r="O129" s="50">
        <v>9.1</v>
      </c>
    </row>
    <row r="130" spans="1:15" ht="15.75" thickBot="1">
      <c r="A130" s="5">
        <v>1009</v>
      </c>
      <c r="B130" s="4" t="s">
        <v>11</v>
      </c>
      <c r="C130" s="6" t="s">
        <v>78</v>
      </c>
      <c r="D130" s="4">
        <v>0</v>
      </c>
      <c r="E130" s="4">
        <v>0</v>
      </c>
      <c r="F130" s="4">
        <v>14.94</v>
      </c>
      <c r="G130" s="4">
        <v>56.85</v>
      </c>
      <c r="H130" s="4">
        <v>8.0500000000000007</v>
      </c>
      <c r="I130" s="4">
        <v>5.24</v>
      </c>
      <c r="J130" s="4">
        <v>9.7799999999999994</v>
      </c>
      <c r="K130" s="4">
        <v>0.9</v>
      </c>
      <c r="L130" s="4">
        <v>0</v>
      </c>
      <c r="M130" s="4">
        <v>0</v>
      </c>
      <c r="N130" s="4">
        <v>0</v>
      </c>
      <c r="O130" s="53">
        <v>2.9</v>
      </c>
    </row>
    <row r="131" spans="1:15" ht="15.75" thickBot="1">
      <c r="A131" s="5"/>
      <c r="B131" s="40" t="s">
        <v>11</v>
      </c>
      <c r="C131" s="6" t="s">
        <v>162</v>
      </c>
      <c r="D131" s="4">
        <v>3</v>
      </c>
      <c r="E131" s="4">
        <v>1</v>
      </c>
      <c r="F131" s="4">
        <v>42</v>
      </c>
      <c r="G131" s="4">
        <v>192</v>
      </c>
      <c r="H131" s="4">
        <v>1.6</v>
      </c>
      <c r="I131" s="4">
        <v>22</v>
      </c>
      <c r="J131" s="4">
        <v>7</v>
      </c>
      <c r="K131" s="4">
        <v>6.6</v>
      </c>
      <c r="L131" s="5">
        <v>4.4000000000000004</v>
      </c>
      <c r="M131" s="4">
        <v>5.4</v>
      </c>
      <c r="N131" s="4">
        <v>9</v>
      </c>
      <c r="O131" s="50">
        <v>22</v>
      </c>
    </row>
    <row r="132" spans="1:15" ht="15.75" thickBot="1">
      <c r="A132" s="5"/>
      <c r="B132" s="4" t="s">
        <v>57</v>
      </c>
      <c r="C132" s="6" t="s">
        <v>12</v>
      </c>
      <c r="D132" s="4">
        <v>1.8</v>
      </c>
      <c r="E132" s="4">
        <v>0</v>
      </c>
      <c r="F132" s="4">
        <v>13</v>
      </c>
      <c r="G132" s="4">
        <v>65</v>
      </c>
      <c r="H132" s="4">
        <v>6.4</v>
      </c>
      <c r="I132" s="4">
        <v>16.5</v>
      </c>
      <c r="J132" s="4">
        <v>43.5</v>
      </c>
      <c r="K132" s="4">
        <v>0.5</v>
      </c>
      <c r="L132" s="5">
        <v>0</v>
      </c>
      <c r="M132" s="4">
        <v>0.05</v>
      </c>
      <c r="N132" s="4">
        <v>0.4</v>
      </c>
      <c r="O132" s="50">
        <v>0</v>
      </c>
    </row>
    <row r="133" spans="1:15">
      <c r="B133" s="20" t="s">
        <v>59</v>
      </c>
      <c r="C133" s="22"/>
      <c r="D133" s="22">
        <f t="shared" ref="D133:O133" si="13">SUM(D128:D132)</f>
        <v>21.91</v>
      </c>
      <c r="E133" s="22">
        <f t="shared" si="13"/>
        <v>24.92</v>
      </c>
      <c r="F133" s="22">
        <f t="shared" si="13"/>
        <v>133.88</v>
      </c>
      <c r="G133" s="22">
        <f t="shared" si="13"/>
        <v>856.85</v>
      </c>
      <c r="H133" s="22">
        <f t="shared" si="13"/>
        <v>89.009999999999991</v>
      </c>
      <c r="I133" s="22">
        <f t="shared" si="13"/>
        <v>79.539999999999992</v>
      </c>
      <c r="J133" s="22">
        <f t="shared" si="13"/>
        <v>176.98</v>
      </c>
      <c r="K133" s="22">
        <f t="shared" si="13"/>
        <v>9.5399999999999991</v>
      </c>
      <c r="L133" s="22">
        <f t="shared" si="13"/>
        <v>4.4000000000000004</v>
      </c>
      <c r="M133" s="22">
        <f t="shared" si="13"/>
        <v>5.55</v>
      </c>
      <c r="N133" s="22">
        <f t="shared" si="13"/>
        <v>11</v>
      </c>
      <c r="O133" s="22">
        <f t="shared" si="13"/>
        <v>48.769999999999996</v>
      </c>
    </row>
    <row r="134" spans="1:15" ht="35.25" customHeight="1" thickBot="1">
      <c r="A134" s="22"/>
      <c r="B134" s="66" t="s">
        <v>74</v>
      </c>
      <c r="C134" s="6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ht="22.5" customHeight="1" thickBot="1">
      <c r="A135" s="31" t="s">
        <v>37</v>
      </c>
      <c r="B135" s="64" t="s">
        <v>39</v>
      </c>
      <c r="C135" s="64" t="s">
        <v>40</v>
      </c>
      <c r="D135" s="64" t="s">
        <v>41</v>
      </c>
      <c r="E135" s="64" t="s">
        <v>42</v>
      </c>
      <c r="F135" s="64" t="s">
        <v>43</v>
      </c>
      <c r="G135" s="64" t="s">
        <v>44</v>
      </c>
      <c r="H135" s="60" t="s">
        <v>45</v>
      </c>
      <c r="I135" s="61"/>
      <c r="J135" s="61"/>
      <c r="K135" s="62"/>
      <c r="L135" s="60" t="s">
        <v>46</v>
      </c>
      <c r="M135" s="61"/>
      <c r="N135" s="61"/>
      <c r="O135" s="63"/>
    </row>
    <row r="136" spans="1:15" ht="15.75" customHeight="1" thickBot="1">
      <c r="A136" s="32" t="s">
        <v>38</v>
      </c>
      <c r="B136" s="65"/>
      <c r="C136" s="65"/>
      <c r="D136" s="65"/>
      <c r="E136" s="65"/>
      <c r="F136" s="65"/>
      <c r="G136" s="65"/>
      <c r="H136" s="8" t="s">
        <v>47</v>
      </c>
      <c r="I136" s="8" t="s">
        <v>48</v>
      </c>
      <c r="J136" s="8" t="s">
        <v>49</v>
      </c>
      <c r="K136" s="8" t="s">
        <v>50</v>
      </c>
      <c r="L136" s="47" t="s">
        <v>51</v>
      </c>
      <c r="M136" s="8" t="s">
        <v>52</v>
      </c>
      <c r="N136" s="8" t="s">
        <v>53</v>
      </c>
      <c r="O136" s="49" t="s">
        <v>54</v>
      </c>
    </row>
    <row r="137" spans="1:15" ht="26.25" thickBot="1">
      <c r="A137" s="55">
        <v>1104</v>
      </c>
      <c r="B137" s="33" t="s">
        <v>87</v>
      </c>
      <c r="C137" s="6" t="s">
        <v>88</v>
      </c>
      <c r="D137" s="4">
        <v>10.8</v>
      </c>
      <c r="E137" s="4">
        <v>12.97</v>
      </c>
      <c r="F137" s="4">
        <v>33.1</v>
      </c>
      <c r="G137" s="4">
        <v>292.3</v>
      </c>
      <c r="H137" s="4">
        <v>21</v>
      </c>
      <c r="I137" s="4">
        <v>0.1</v>
      </c>
      <c r="J137" s="4">
        <f>3.8+41</f>
        <v>44.8</v>
      </c>
      <c r="K137" s="4">
        <v>1.43</v>
      </c>
      <c r="L137" s="5">
        <v>0.1</v>
      </c>
      <c r="M137" s="4">
        <v>0.2</v>
      </c>
      <c r="N137" s="4">
        <v>0.02</v>
      </c>
      <c r="O137" s="50">
        <v>0.01</v>
      </c>
    </row>
    <row r="138" spans="1:15" ht="15.75" thickBot="1">
      <c r="A138" s="5">
        <v>1009</v>
      </c>
      <c r="B138" s="4" t="s">
        <v>11</v>
      </c>
      <c r="C138" s="6" t="s">
        <v>78</v>
      </c>
      <c r="D138" s="4">
        <v>0</v>
      </c>
      <c r="E138" s="4">
        <v>0</v>
      </c>
      <c r="F138" s="4">
        <v>14.94</v>
      </c>
      <c r="G138" s="4">
        <v>56.85</v>
      </c>
      <c r="H138" s="4">
        <v>8.0500000000000007</v>
      </c>
      <c r="I138" s="4">
        <v>5.24</v>
      </c>
      <c r="J138" s="4">
        <v>9.7799999999999994</v>
      </c>
      <c r="K138" s="4">
        <v>0.9</v>
      </c>
      <c r="L138" s="4">
        <v>0</v>
      </c>
      <c r="M138" s="4">
        <v>0</v>
      </c>
      <c r="N138" s="4">
        <v>0</v>
      </c>
      <c r="O138" s="53">
        <v>2.9</v>
      </c>
    </row>
    <row r="139" spans="1:15">
      <c r="B139" s="20" t="s">
        <v>59</v>
      </c>
      <c r="C139" s="22"/>
      <c r="D139" s="22">
        <f t="shared" ref="D139:N139" si="14">SUM(D137:D138)</f>
        <v>10.8</v>
      </c>
      <c r="E139" s="22">
        <f t="shared" si="14"/>
        <v>12.97</v>
      </c>
      <c r="F139" s="22">
        <f t="shared" si="14"/>
        <v>48.04</v>
      </c>
      <c r="G139" s="22">
        <f t="shared" si="14"/>
        <v>349.15000000000003</v>
      </c>
      <c r="H139" s="22">
        <f t="shared" si="14"/>
        <v>29.05</v>
      </c>
      <c r="I139" s="22">
        <f t="shared" si="14"/>
        <v>5.34</v>
      </c>
      <c r="J139" s="22">
        <f t="shared" si="14"/>
        <v>54.58</v>
      </c>
      <c r="K139" s="22">
        <f t="shared" si="14"/>
        <v>2.33</v>
      </c>
      <c r="L139" s="22">
        <f t="shared" si="14"/>
        <v>0.1</v>
      </c>
      <c r="M139" s="22">
        <f t="shared" si="14"/>
        <v>0.2</v>
      </c>
      <c r="N139" s="22">
        <f t="shared" si="14"/>
        <v>0.02</v>
      </c>
      <c r="O139" s="22">
        <f>SUM(O137:O138)</f>
        <v>2.9099999999999997</v>
      </c>
    </row>
    <row r="140" spans="1:15" ht="18.75" customHeight="1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ht="30.75" hidden="1" customHeight="1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>
      <c r="A142" s="22" t="s">
        <v>63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ht="39.75" customHeight="1" thickBot="1">
      <c r="A143" s="22"/>
      <c r="B143" s="66" t="s">
        <v>69</v>
      </c>
      <c r="C143" s="66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ht="22.5" customHeight="1" thickBot="1">
      <c r="A144" s="31" t="s">
        <v>37</v>
      </c>
      <c r="B144" s="64" t="s">
        <v>39</v>
      </c>
      <c r="C144" s="64" t="s">
        <v>40</v>
      </c>
      <c r="D144" s="64" t="s">
        <v>41</v>
      </c>
      <c r="E144" s="64" t="s">
        <v>42</v>
      </c>
      <c r="F144" s="64" t="s">
        <v>43</v>
      </c>
      <c r="G144" s="64" t="s">
        <v>44</v>
      </c>
      <c r="H144" s="60" t="s">
        <v>45</v>
      </c>
      <c r="I144" s="61"/>
      <c r="J144" s="61"/>
      <c r="K144" s="62"/>
      <c r="L144" s="60" t="s">
        <v>46</v>
      </c>
      <c r="M144" s="61"/>
      <c r="N144" s="61"/>
      <c r="O144" s="63"/>
    </row>
    <row r="145" spans="1:17" ht="15.75" customHeight="1" thickBot="1">
      <c r="A145" s="32" t="s">
        <v>38</v>
      </c>
      <c r="B145" s="65"/>
      <c r="C145" s="65"/>
      <c r="D145" s="65"/>
      <c r="E145" s="65"/>
      <c r="F145" s="65"/>
      <c r="G145" s="65"/>
      <c r="H145" s="8" t="s">
        <v>47</v>
      </c>
      <c r="I145" s="8" t="s">
        <v>48</v>
      </c>
      <c r="J145" s="8" t="s">
        <v>49</v>
      </c>
      <c r="K145" s="8" t="s">
        <v>50</v>
      </c>
      <c r="L145" s="47" t="s">
        <v>51</v>
      </c>
      <c r="M145" s="8" t="s">
        <v>52</v>
      </c>
      <c r="N145" s="8" t="s">
        <v>53</v>
      </c>
      <c r="O145" s="49" t="s">
        <v>54</v>
      </c>
    </row>
    <row r="146" spans="1:17" ht="39" thickBot="1">
      <c r="A146" s="1" t="s">
        <v>83</v>
      </c>
      <c r="B146" s="33" t="s">
        <v>84</v>
      </c>
      <c r="C146" s="2" t="s">
        <v>85</v>
      </c>
      <c r="D146" s="3">
        <v>5.6</v>
      </c>
      <c r="E146" s="3">
        <v>12.8</v>
      </c>
      <c r="F146" s="3">
        <v>42.5</v>
      </c>
      <c r="G146" s="3">
        <v>307.8</v>
      </c>
      <c r="H146" s="3">
        <v>124.9</v>
      </c>
      <c r="I146" s="4">
        <v>0.14000000000000001</v>
      </c>
      <c r="J146" s="4">
        <v>0</v>
      </c>
      <c r="K146" s="4">
        <v>0.7</v>
      </c>
      <c r="L146" s="5">
        <v>0.06</v>
      </c>
      <c r="M146" s="4">
        <v>0.12</v>
      </c>
      <c r="N146" s="4">
        <v>0.6</v>
      </c>
      <c r="O146" s="50">
        <v>0.6</v>
      </c>
    </row>
    <row r="147" spans="1:17" ht="15.75" thickBot="1">
      <c r="A147" s="5">
        <v>1009</v>
      </c>
      <c r="B147" s="4" t="s">
        <v>11</v>
      </c>
      <c r="C147" s="6" t="s">
        <v>78</v>
      </c>
      <c r="D147" s="4">
        <v>0</v>
      </c>
      <c r="E147" s="4">
        <v>0</v>
      </c>
      <c r="F147" s="4">
        <v>14.94</v>
      </c>
      <c r="G147" s="4">
        <v>56.85</v>
      </c>
      <c r="H147" s="4">
        <v>8.0500000000000007</v>
      </c>
      <c r="I147" s="4">
        <v>5.24</v>
      </c>
      <c r="J147" s="4">
        <v>9.7799999999999994</v>
      </c>
      <c r="K147" s="4">
        <v>0.9</v>
      </c>
      <c r="L147" s="4">
        <v>0</v>
      </c>
      <c r="M147" s="4">
        <v>0</v>
      </c>
      <c r="N147" s="4">
        <v>0</v>
      </c>
      <c r="O147" s="53">
        <v>2.9</v>
      </c>
    </row>
    <row r="148" spans="1:17" ht="24.75" customHeight="1">
      <c r="B148" s="20" t="s">
        <v>59</v>
      </c>
      <c r="C148" s="22"/>
      <c r="D148" s="22">
        <f t="shared" ref="D148:O148" si="15">SUM(D146:D147)</f>
        <v>5.6</v>
      </c>
      <c r="E148" s="22">
        <f t="shared" si="15"/>
        <v>12.8</v>
      </c>
      <c r="F148" s="22">
        <f t="shared" si="15"/>
        <v>57.44</v>
      </c>
      <c r="G148" s="22">
        <f t="shared" si="15"/>
        <v>364.65000000000003</v>
      </c>
      <c r="H148" s="22">
        <f t="shared" si="15"/>
        <v>132.95000000000002</v>
      </c>
      <c r="I148" s="22">
        <f t="shared" si="15"/>
        <v>5.38</v>
      </c>
      <c r="J148" s="22">
        <f t="shared" si="15"/>
        <v>9.7799999999999994</v>
      </c>
      <c r="K148" s="22">
        <f t="shared" si="15"/>
        <v>1.6</v>
      </c>
      <c r="L148" s="22">
        <f t="shared" si="15"/>
        <v>0.06</v>
      </c>
      <c r="M148" s="22">
        <f t="shared" si="15"/>
        <v>0.12</v>
      </c>
      <c r="N148" s="22">
        <f t="shared" si="15"/>
        <v>0.6</v>
      </c>
      <c r="O148" s="22">
        <f t="shared" si="15"/>
        <v>3.5</v>
      </c>
    </row>
    <row r="149" spans="1:17" ht="45" customHeight="1" thickBot="1">
      <c r="B149" s="34" t="s">
        <v>72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7" ht="15.75" customHeight="1" thickBot="1">
      <c r="A150" s="31" t="s">
        <v>37</v>
      </c>
      <c r="B150" s="64" t="s">
        <v>39</v>
      </c>
      <c r="C150" s="64" t="s">
        <v>40</v>
      </c>
      <c r="D150" s="64" t="s">
        <v>41</v>
      </c>
      <c r="E150" s="64" t="s">
        <v>42</v>
      </c>
      <c r="F150" s="64" t="s">
        <v>43</v>
      </c>
      <c r="G150" s="64" t="s">
        <v>44</v>
      </c>
      <c r="H150" s="60" t="s">
        <v>45</v>
      </c>
      <c r="I150" s="61"/>
      <c r="J150" s="61"/>
      <c r="K150" s="62"/>
      <c r="L150" s="60" t="s">
        <v>46</v>
      </c>
      <c r="M150" s="61"/>
      <c r="N150" s="61"/>
      <c r="O150" s="63"/>
    </row>
    <row r="151" spans="1:17" ht="15.75" thickBot="1">
      <c r="A151" s="32" t="s">
        <v>38</v>
      </c>
      <c r="B151" s="65"/>
      <c r="C151" s="65"/>
      <c r="D151" s="65"/>
      <c r="E151" s="65"/>
      <c r="F151" s="65"/>
      <c r="G151" s="65"/>
      <c r="H151" s="8" t="s">
        <v>47</v>
      </c>
      <c r="I151" s="8" t="s">
        <v>48</v>
      </c>
      <c r="J151" s="8" t="s">
        <v>49</v>
      </c>
      <c r="K151" s="8" t="s">
        <v>50</v>
      </c>
      <c r="L151" s="47" t="s">
        <v>51</v>
      </c>
      <c r="M151" s="8" t="s">
        <v>52</v>
      </c>
      <c r="N151" s="8" t="s">
        <v>53</v>
      </c>
      <c r="O151" s="49" t="s">
        <v>54</v>
      </c>
    </row>
    <row r="152" spans="1:17" ht="26.25" thickBot="1">
      <c r="A152" s="1"/>
      <c r="B152" s="4" t="s">
        <v>56</v>
      </c>
      <c r="C152" s="2" t="s">
        <v>26</v>
      </c>
      <c r="D152" s="3">
        <v>1.25</v>
      </c>
      <c r="E152" s="3">
        <v>5.48</v>
      </c>
      <c r="F152" s="3">
        <v>8.6999999999999993</v>
      </c>
      <c r="G152" s="3">
        <v>89.08</v>
      </c>
      <c r="H152" s="3">
        <v>31.35</v>
      </c>
      <c r="I152" s="3">
        <v>9.61</v>
      </c>
      <c r="J152" s="4">
        <v>0</v>
      </c>
      <c r="K152" s="4">
        <v>0.4</v>
      </c>
      <c r="L152" s="5">
        <v>0</v>
      </c>
      <c r="M152" s="4">
        <v>0</v>
      </c>
      <c r="N152" s="4">
        <v>0</v>
      </c>
      <c r="O152" s="50">
        <v>11.89</v>
      </c>
    </row>
    <row r="153" spans="1:17" ht="39" thickBot="1">
      <c r="A153" s="5" t="s">
        <v>129</v>
      </c>
      <c r="B153" s="4" t="s">
        <v>14</v>
      </c>
      <c r="C153" s="6" t="s">
        <v>27</v>
      </c>
      <c r="D153" s="4">
        <v>6.33</v>
      </c>
      <c r="E153" s="4">
        <v>5.6</v>
      </c>
      <c r="F153" s="4">
        <v>25.35</v>
      </c>
      <c r="G153" s="4">
        <v>172.93</v>
      </c>
      <c r="H153" s="4">
        <v>58.9</v>
      </c>
      <c r="I153" s="4">
        <v>0.1</v>
      </c>
      <c r="J153" s="4">
        <v>4.95</v>
      </c>
      <c r="K153" s="4">
        <v>1.325</v>
      </c>
      <c r="L153" s="5">
        <v>0.23</v>
      </c>
      <c r="M153" s="4">
        <v>0</v>
      </c>
      <c r="N153" s="4">
        <v>0</v>
      </c>
      <c r="O153" s="50">
        <v>5.81</v>
      </c>
    </row>
    <row r="154" spans="1:17" ht="26.25" thickBot="1">
      <c r="A154" s="5" t="s">
        <v>124</v>
      </c>
      <c r="B154" s="4" t="s">
        <v>11</v>
      </c>
      <c r="C154" s="6" t="s">
        <v>10</v>
      </c>
      <c r="D154" s="4">
        <v>7.28</v>
      </c>
      <c r="E154" s="4">
        <v>0.77</v>
      </c>
      <c r="F154" s="4">
        <v>48.79</v>
      </c>
      <c r="G154" s="4">
        <v>236</v>
      </c>
      <c r="H154" s="4">
        <v>5.7</v>
      </c>
      <c r="I154" s="4">
        <v>21</v>
      </c>
      <c r="J154" s="4">
        <v>153</v>
      </c>
      <c r="K154" s="4">
        <v>0.8</v>
      </c>
      <c r="L154" s="4">
        <v>0</v>
      </c>
      <c r="M154" s="4">
        <v>0.06</v>
      </c>
      <c r="N154" s="4">
        <v>1.3</v>
      </c>
      <c r="O154" s="52">
        <v>1.4999999999999999E-2</v>
      </c>
    </row>
    <row r="155" spans="1:17" ht="26.25" thickBot="1">
      <c r="A155" s="5" t="s">
        <v>125</v>
      </c>
      <c r="B155" s="4" t="s">
        <v>126</v>
      </c>
      <c r="C155" s="6" t="s">
        <v>108</v>
      </c>
      <c r="D155" s="4">
        <v>10.19</v>
      </c>
      <c r="E155" s="4">
        <v>13.04</v>
      </c>
      <c r="F155" s="4">
        <v>5.31</v>
      </c>
      <c r="G155" s="4">
        <v>179</v>
      </c>
      <c r="H155" s="4" t="s">
        <v>28</v>
      </c>
      <c r="I155" s="4">
        <v>0</v>
      </c>
      <c r="J155" s="4">
        <v>0</v>
      </c>
      <c r="K155" s="4" t="s">
        <v>29</v>
      </c>
      <c r="L155" s="4">
        <v>0</v>
      </c>
      <c r="M155" s="4" t="s">
        <v>30</v>
      </c>
      <c r="N155" s="4">
        <v>0</v>
      </c>
      <c r="O155" s="42" t="s">
        <v>31</v>
      </c>
    </row>
    <row r="156" spans="1:17" ht="15.75" thickBot="1">
      <c r="A156" s="5"/>
      <c r="B156" s="4" t="s">
        <v>107</v>
      </c>
      <c r="C156" s="6" t="s">
        <v>163</v>
      </c>
      <c r="D156" s="4">
        <v>2</v>
      </c>
      <c r="E156" s="4">
        <v>0.22</v>
      </c>
      <c r="F156" s="4">
        <v>20.68</v>
      </c>
      <c r="G156" s="4">
        <v>103.4</v>
      </c>
      <c r="H156" s="4">
        <v>8.8000000000000007</v>
      </c>
      <c r="I156" s="4">
        <v>5.5</v>
      </c>
      <c r="J156" s="4">
        <v>3.96</v>
      </c>
      <c r="K156" s="4">
        <v>1.32</v>
      </c>
      <c r="L156" s="5">
        <v>2.64</v>
      </c>
      <c r="M156" s="4">
        <v>12.76</v>
      </c>
      <c r="N156" s="4">
        <v>3.1</v>
      </c>
      <c r="O156" s="52">
        <v>8.8000000000000007</v>
      </c>
    </row>
    <row r="157" spans="1:17" ht="15.75" thickBot="1">
      <c r="A157" s="5">
        <v>1009</v>
      </c>
      <c r="B157" s="4" t="s">
        <v>11</v>
      </c>
      <c r="C157" s="6" t="s">
        <v>78</v>
      </c>
      <c r="D157" s="4">
        <v>0</v>
      </c>
      <c r="E157" s="4">
        <v>0</v>
      </c>
      <c r="F157" s="4">
        <v>14.94</v>
      </c>
      <c r="G157" s="4">
        <v>56.85</v>
      </c>
      <c r="H157" s="4">
        <v>8.0500000000000007</v>
      </c>
      <c r="I157" s="4">
        <v>5.24</v>
      </c>
      <c r="J157" s="4">
        <v>9.7799999999999994</v>
      </c>
      <c r="K157" s="4">
        <v>0.9</v>
      </c>
      <c r="L157" s="4">
        <v>0</v>
      </c>
      <c r="M157" s="4">
        <v>0</v>
      </c>
      <c r="N157" s="4">
        <v>0</v>
      </c>
      <c r="O157" s="53">
        <v>2.9</v>
      </c>
    </row>
    <row r="158" spans="1:17" ht="15.75" thickBot="1">
      <c r="A158" s="5"/>
      <c r="B158" s="4" t="s">
        <v>57</v>
      </c>
      <c r="C158" s="6" t="s">
        <v>12</v>
      </c>
      <c r="D158" s="4">
        <v>1.8</v>
      </c>
      <c r="E158" s="4">
        <v>0</v>
      </c>
      <c r="F158" s="4">
        <v>13</v>
      </c>
      <c r="G158" s="4">
        <v>65</v>
      </c>
      <c r="H158" s="4">
        <v>6.4</v>
      </c>
      <c r="I158" s="4">
        <v>16.5</v>
      </c>
      <c r="J158" s="4">
        <v>43.5</v>
      </c>
      <c r="K158" s="4">
        <v>0.5</v>
      </c>
      <c r="L158" s="5">
        <v>0</v>
      </c>
      <c r="M158" s="4">
        <v>0.05</v>
      </c>
      <c r="N158" s="4">
        <v>0.4</v>
      </c>
      <c r="O158" s="50">
        <v>0</v>
      </c>
    </row>
    <row r="159" spans="1:17">
      <c r="B159" s="20" t="s">
        <v>65</v>
      </c>
      <c r="C159" s="22"/>
      <c r="D159" s="22">
        <f t="shared" ref="D159:O159" si="16">SUM(D152:D158)</f>
        <v>28.849999999999998</v>
      </c>
      <c r="E159" s="22">
        <f t="shared" si="16"/>
        <v>25.11</v>
      </c>
      <c r="F159" s="22">
        <f t="shared" si="16"/>
        <v>136.77000000000001</v>
      </c>
      <c r="G159" s="22">
        <f t="shared" si="16"/>
        <v>902.26</v>
      </c>
      <c r="H159" s="22">
        <f t="shared" si="16"/>
        <v>119.2</v>
      </c>
      <c r="I159" s="22">
        <f t="shared" si="16"/>
        <v>57.95</v>
      </c>
      <c r="J159" s="22">
        <f t="shared" si="16"/>
        <v>215.19</v>
      </c>
      <c r="K159" s="22">
        <f t="shared" si="16"/>
        <v>5.245000000000001</v>
      </c>
      <c r="L159" s="22">
        <f t="shared" si="16"/>
        <v>2.87</v>
      </c>
      <c r="M159" s="22">
        <f t="shared" si="16"/>
        <v>12.870000000000001</v>
      </c>
      <c r="N159" s="22">
        <f t="shared" si="16"/>
        <v>4.8000000000000007</v>
      </c>
      <c r="O159" s="22">
        <f t="shared" si="16"/>
        <v>29.414999999999999</v>
      </c>
      <c r="Q159" s="22"/>
    </row>
    <row r="160" spans="1:17" ht="25.5" customHeight="1" thickBot="1">
      <c r="A160" s="22"/>
      <c r="B160" s="66" t="s">
        <v>74</v>
      </c>
      <c r="C160" s="66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1:15" ht="22.5" customHeight="1" thickBot="1">
      <c r="A161" s="31" t="s">
        <v>37</v>
      </c>
      <c r="B161" s="64" t="s">
        <v>39</v>
      </c>
      <c r="C161" s="64" t="s">
        <v>40</v>
      </c>
      <c r="D161" s="64" t="s">
        <v>41</v>
      </c>
      <c r="E161" s="64" t="s">
        <v>42</v>
      </c>
      <c r="F161" s="64" t="s">
        <v>43</v>
      </c>
      <c r="G161" s="64" t="s">
        <v>44</v>
      </c>
      <c r="H161" s="60" t="s">
        <v>45</v>
      </c>
      <c r="I161" s="61"/>
      <c r="J161" s="61"/>
      <c r="K161" s="62"/>
      <c r="L161" s="60" t="s">
        <v>46</v>
      </c>
      <c r="M161" s="61"/>
      <c r="N161" s="61"/>
      <c r="O161" s="63"/>
    </row>
    <row r="162" spans="1:15" ht="15.75" customHeight="1" thickBot="1">
      <c r="A162" s="32" t="s">
        <v>38</v>
      </c>
      <c r="B162" s="65"/>
      <c r="C162" s="65"/>
      <c r="D162" s="65"/>
      <c r="E162" s="65"/>
      <c r="F162" s="65"/>
      <c r="G162" s="65"/>
      <c r="H162" s="8" t="s">
        <v>47</v>
      </c>
      <c r="I162" s="8" t="s">
        <v>48</v>
      </c>
      <c r="J162" s="8" t="s">
        <v>49</v>
      </c>
      <c r="K162" s="8" t="s">
        <v>50</v>
      </c>
      <c r="L162" s="47" t="s">
        <v>51</v>
      </c>
      <c r="M162" s="8" t="s">
        <v>52</v>
      </c>
      <c r="N162" s="8" t="s">
        <v>53</v>
      </c>
      <c r="O162" s="49" t="s">
        <v>54</v>
      </c>
    </row>
    <row r="163" spans="1:15" ht="15.75" thickBot="1">
      <c r="A163" s="5">
        <v>428</v>
      </c>
      <c r="B163" s="33" t="s">
        <v>87</v>
      </c>
      <c r="C163" s="6" t="s">
        <v>89</v>
      </c>
      <c r="D163" s="4">
        <v>7.74</v>
      </c>
      <c r="E163" s="4">
        <v>7.5</v>
      </c>
      <c r="F163" s="4">
        <v>56.88</v>
      </c>
      <c r="G163" s="4">
        <v>326.33</v>
      </c>
      <c r="H163" s="4">
        <v>12.18</v>
      </c>
      <c r="I163" s="4">
        <v>10.11</v>
      </c>
      <c r="J163" s="4">
        <v>53.15</v>
      </c>
      <c r="K163" s="4">
        <v>0.8</v>
      </c>
      <c r="L163" s="5">
        <v>0.02</v>
      </c>
      <c r="M163" s="4">
        <v>0.2</v>
      </c>
      <c r="N163" s="4">
        <v>1.46</v>
      </c>
      <c r="O163" s="50">
        <v>3</v>
      </c>
    </row>
    <row r="164" spans="1:15" ht="15.75" thickBot="1">
      <c r="A164" s="5" t="s">
        <v>141</v>
      </c>
      <c r="B164" s="4" t="s">
        <v>11</v>
      </c>
      <c r="C164" s="6" t="s">
        <v>119</v>
      </c>
      <c r="D164" s="4">
        <v>6.8</v>
      </c>
      <c r="E164" s="4">
        <v>8</v>
      </c>
      <c r="F164" s="4">
        <v>30.9</v>
      </c>
      <c r="G164" s="4">
        <v>233.5</v>
      </c>
      <c r="H164" s="4">
        <v>254.6</v>
      </c>
      <c r="I164" s="4">
        <v>0.32</v>
      </c>
      <c r="J164" s="4">
        <v>2.71</v>
      </c>
      <c r="K164" s="4">
        <v>0.78</v>
      </c>
      <c r="L164" s="5">
        <v>0.21</v>
      </c>
      <c r="M164" s="4">
        <v>0.03</v>
      </c>
      <c r="N164" s="4">
        <v>0.26</v>
      </c>
      <c r="O164" s="50">
        <v>0</v>
      </c>
    </row>
    <row r="165" spans="1:15">
      <c r="B165" s="20" t="s">
        <v>59</v>
      </c>
      <c r="C165" s="22"/>
      <c r="D165" s="22">
        <f t="shared" ref="D165:O165" si="17">SUM(D163:D164)</f>
        <v>14.54</v>
      </c>
      <c r="E165" s="22">
        <f t="shared" si="17"/>
        <v>15.5</v>
      </c>
      <c r="F165" s="22">
        <f t="shared" si="17"/>
        <v>87.78</v>
      </c>
      <c r="G165" s="22">
        <f t="shared" si="17"/>
        <v>559.82999999999993</v>
      </c>
      <c r="H165" s="22">
        <f t="shared" si="17"/>
        <v>266.77999999999997</v>
      </c>
      <c r="I165" s="22">
        <f t="shared" si="17"/>
        <v>10.43</v>
      </c>
      <c r="J165" s="22">
        <f t="shared" si="17"/>
        <v>55.86</v>
      </c>
      <c r="K165" s="22">
        <f t="shared" si="17"/>
        <v>1.58</v>
      </c>
      <c r="L165" s="22">
        <f t="shared" si="17"/>
        <v>0.22999999999999998</v>
      </c>
      <c r="M165" s="22">
        <f t="shared" si="17"/>
        <v>0.23</v>
      </c>
      <c r="N165" s="22">
        <f t="shared" si="17"/>
        <v>1.72</v>
      </c>
      <c r="O165" s="22">
        <f t="shared" si="17"/>
        <v>3</v>
      </c>
    </row>
    <row r="166" spans="1:1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>
      <c r="A167" s="22" t="s">
        <v>64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15" ht="30" customHeight="1" thickBot="1">
      <c r="A168" s="22"/>
      <c r="B168" s="66" t="s">
        <v>69</v>
      </c>
      <c r="C168" s="66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ht="22.5" customHeight="1" thickBot="1">
      <c r="A169" s="31" t="s">
        <v>37</v>
      </c>
      <c r="B169" s="64" t="s">
        <v>39</v>
      </c>
      <c r="C169" s="64" t="s">
        <v>40</v>
      </c>
      <c r="D169" s="64" t="s">
        <v>41</v>
      </c>
      <c r="E169" s="64" t="s">
        <v>42</v>
      </c>
      <c r="F169" s="64" t="s">
        <v>43</v>
      </c>
      <c r="G169" s="64" t="s">
        <v>44</v>
      </c>
      <c r="H169" s="60" t="s">
        <v>45</v>
      </c>
      <c r="I169" s="61"/>
      <c r="J169" s="61"/>
      <c r="K169" s="62"/>
      <c r="L169" s="60" t="s">
        <v>46</v>
      </c>
      <c r="M169" s="61"/>
      <c r="N169" s="61"/>
      <c r="O169" s="63"/>
    </row>
    <row r="170" spans="1:15" ht="15.75" customHeight="1" thickBot="1">
      <c r="A170" s="32" t="s">
        <v>38</v>
      </c>
      <c r="B170" s="65"/>
      <c r="C170" s="65"/>
      <c r="D170" s="65"/>
      <c r="E170" s="65"/>
      <c r="F170" s="65"/>
      <c r="G170" s="65"/>
      <c r="H170" s="8" t="s">
        <v>47</v>
      </c>
      <c r="I170" s="8" t="s">
        <v>48</v>
      </c>
      <c r="J170" s="8" t="s">
        <v>49</v>
      </c>
      <c r="K170" s="8" t="s">
        <v>50</v>
      </c>
      <c r="L170" s="47" t="s">
        <v>51</v>
      </c>
      <c r="M170" s="8" t="s">
        <v>52</v>
      </c>
      <c r="N170" s="8" t="s">
        <v>53</v>
      </c>
      <c r="O170" s="49" t="s">
        <v>54</v>
      </c>
    </row>
    <row r="171" spans="1:15" ht="51.75" thickBot="1">
      <c r="A171" s="5">
        <v>223</v>
      </c>
      <c r="B171" s="33" t="s">
        <v>142</v>
      </c>
      <c r="C171" s="6" t="s">
        <v>90</v>
      </c>
      <c r="D171" s="4">
        <v>15.78</v>
      </c>
      <c r="E171" s="4">
        <v>10.42</v>
      </c>
      <c r="F171" s="4">
        <v>16.670000000000002</v>
      </c>
      <c r="G171" s="4">
        <v>232.32</v>
      </c>
      <c r="H171" s="4">
        <v>129.32</v>
      </c>
      <c r="I171" s="4">
        <v>21.41</v>
      </c>
      <c r="J171" s="4">
        <v>183.98</v>
      </c>
      <c r="K171" s="4">
        <v>0.62</v>
      </c>
      <c r="L171" s="5">
        <v>0.05</v>
      </c>
      <c r="M171" s="4">
        <v>0.27</v>
      </c>
      <c r="N171" s="4">
        <v>0.55000000000000004</v>
      </c>
      <c r="O171" s="50">
        <v>0.21</v>
      </c>
    </row>
    <row r="172" spans="1:15" ht="15.75" thickBot="1">
      <c r="A172" s="5" t="s">
        <v>141</v>
      </c>
      <c r="B172" s="4" t="s">
        <v>11</v>
      </c>
      <c r="C172" s="6" t="s">
        <v>119</v>
      </c>
      <c r="D172" s="4">
        <v>6.8</v>
      </c>
      <c r="E172" s="4">
        <v>8</v>
      </c>
      <c r="F172" s="4">
        <v>30.9</v>
      </c>
      <c r="G172" s="4">
        <v>233.5</v>
      </c>
      <c r="H172" s="4">
        <v>254.6</v>
      </c>
      <c r="I172" s="4">
        <v>0.32</v>
      </c>
      <c r="J172" s="4">
        <v>2.71</v>
      </c>
      <c r="K172" s="4">
        <v>0.78</v>
      </c>
      <c r="L172" s="5">
        <v>0.21</v>
      </c>
      <c r="M172" s="4">
        <v>0.03</v>
      </c>
      <c r="N172" s="4">
        <v>0.26</v>
      </c>
      <c r="O172" s="50">
        <v>0</v>
      </c>
    </row>
    <row r="173" spans="1:15">
      <c r="B173" s="20" t="s">
        <v>59</v>
      </c>
      <c r="C173" s="22"/>
      <c r="D173" s="22">
        <f t="shared" ref="D173:O173" si="18">SUM(D171:D172)</f>
        <v>22.58</v>
      </c>
      <c r="E173" s="22">
        <f t="shared" si="18"/>
        <v>18.420000000000002</v>
      </c>
      <c r="F173" s="22">
        <f t="shared" si="18"/>
        <v>47.57</v>
      </c>
      <c r="G173" s="22">
        <f t="shared" si="18"/>
        <v>465.82</v>
      </c>
      <c r="H173" s="22">
        <f t="shared" si="18"/>
        <v>383.91999999999996</v>
      </c>
      <c r="I173" s="22">
        <f t="shared" si="18"/>
        <v>21.73</v>
      </c>
      <c r="J173" s="22">
        <f t="shared" si="18"/>
        <v>186.69</v>
      </c>
      <c r="K173" s="22">
        <f t="shared" si="18"/>
        <v>1.4</v>
      </c>
      <c r="L173" s="22">
        <f t="shared" si="18"/>
        <v>0.26</v>
      </c>
      <c r="M173" s="22">
        <f t="shared" si="18"/>
        <v>0.30000000000000004</v>
      </c>
      <c r="N173" s="22">
        <f t="shared" si="18"/>
        <v>0.81</v>
      </c>
      <c r="O173" s="22">
        <f t="shared" si="18"/>
        <v>0.21</v>
      </c>
    </row>
    <row r="174" spans="1:15" ht="30.75" customHeight="1" thickBot="1">
      <c r="B174" s="34" t="s">
        <v>72</v>
      </c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1:15" ht="15.75" thickBot="1">
      <c r="A175" s="19" t="s">
        <v>37</v>
      </c>
      <c r="B175" s="64" t="s">
        <v>39</v>
      </c>
      <c r="C175" s="64" t="s">
        <v>40</v>
      </c>
      <c r="D175" s="64" t="s">
        <v>41</v>
      </c>
      <c r="E175" s="64" t="s">
        <v>42</v>
      </c>
      <c r="F175" s="64" t="s">
        <v>43</v>
      </c>
      <c r="G175" s="64" t="s">
        <v>44</v>
      </c>
      <c r="H175" s="60" t="s">
        <v>45</v>
      </c>
      <c r="I175" s="61"/>
      <c r="J175" s="61"/>
      <c r="K175" s="62"/>
      <c r="L175" s="60" t="s">
        <v>46</v>
      </c>
      <c r="M175" s="61"/>
      <c r="N175" s="61"/>
      <c r="O175" s="63"/>
    </row>
    <row r="176" spans="1:15" ht="15.75" thickBot="1">
      <c r="A176" s="7" t="s">
        <v>38</v>
      </c>
      <c r="B176" s="65"/>
      <c r="C176" s="65"/>
      <c r="D176" s="65"/>
      <c r="E176" s="65"/>
      <c r="F176" s="65"/>
      <c r="G176" s="65"/>
      <c r="H176" s="8" t="s">
        <v>47</v>
      </c>
      <c r="I176" s="8" t="s">
        <v>48</v>
      </c>
      <c r="J176" s="8" t="s">
        <v>49</v>
      </c>
      <c r="K176" s="8" t="s">
        <v>50</v>
      </c>
      <c r="L176" s="47" t="s">
        <v>51</v>
      </c>
      <c r="M176" s="8" t="s">
        <v>52</v>
      </c>
      <c r="N176" s="8" t="s">
        <v>53</v>
      </c>
      <c r="O176" s="49" t="s">
        <v>54</v>
      </c>
    </row>
    <row r="177" spans="1:15" ht="26.25" thickBot="1">
      <c r="A177" s="5" t="s">
        <v>143</v>
      </c>
      <c r="B177" s="4" t="s">
        <v>14</v>
      </c>
      <c r="C177" s="6" t="s">
        <v>32</v>
      </c>
      <c r="D177" s="4">
        <v>3.74</v>
      </c>
      <c r="E177" s="4">
        <v>7.15</v>
      </c>
      <c r="F177" s="4">
        <v>27.51</v>
      </c>
      <c r="G177" s="4">
        <v>189</v>
      </c>
      <c r="H177" s="4">
        <v>38.08</v>
      </c>
      <c r="I177" s="4">
        <v>35.299999999999997</v>
      </c>
      <c r="J177" s="4">
        <v>87.18</v>
      </c>
      <c r="K177" s="4">
        <v>2.0299999999999998</v>
      </c>
      <c r="L177" s="5">
        <v>0.23</v>
      </c>
      <c r="M177" s="4">
        <v>0</v>
      </c>
      <c r="N177" s="4">
        <v>0</v>
      </c>
      <c r="O177" s="50">
        <v>5.81</v>
      </c>
    </row>
    <row r="178" spans="1:15" ht="26.25" thickBot="1">
      <c r="A178" s="5" t="s">
        <v>144</v>
      </c>
      <c r="B178" s="4" t="s">
        <v>145</v>
      </c>
      <c r="C178" s="6" t="s">
        <v>73</v>
      </c>
      <c r="D178" s="4">
        <v>11.31</v>
      </c>
      <c r="E178" s="4">
        <v>17.440000000000001</v>
      </c>
      <c r="F178" s="4">
        <v>32.03</v>
      </c>
      <c r="G178" s="4">
        <v>253</v>
      </c>
      <c r="H178" s="4">
        <v>9</v>
      </c>
      <c r="I178" s="4">
        <v>15.06</v>
      </c>
      <c r="J178" s="4">
        <v>74.7</v>
      </c>
      <c r="K178" s="4">
        <v>0.77</v>
      </c>
      <c r="L178" s="5">
        <v>0.01</v>
      </c>
      <c r="M178" s="4">
        <v>0.2</v>
      </c>
      <c r="N178" s="4">
        <v>1.4</v>
      </c>
      <c r="O178" s="50">
        <v>0</v>
      </c>
    </row>
    <row r="179" spans="1:15" ht="15.75" thickBot="1">
      <c r="A179" s="5" t="s">
        <v>110</v>
      </c>
      <c r="B179" s="4" t="s">
        <v>9</v>
      </c>
      <c r="C179" s="6" t="s">
        <v>111</v>
      </c>
      <c r="D179" s="4">
        <v>3.82</v>
      </c>
      <c r="E179" s="4">
        <v>6.32</v>
      </c>
      <c r="F179" s="4">
        <v>38.619999999999997</v>
      </c>
      <c r="G179" s="4">
        <v>231</v>
      </c>
      <c r="H179" s="4" t="s">
        <v>16</v>
      </c>
      <c r="I179" s="4" t="s">
        <v>17</v>
      </c>
      <c r="J179" s="4">
        <v>0</v>
      </c>
      <c r="K179" s="4" t="s">
        <v>18</v>
      </c>
      <c r="L179" s="5">
        <v>0</v>
      </c>
      <c r="M179" s="4">
        <v>0</v>
      </c>
      <c r="N179" s="4">
        <v>0.5</v>
      </c>
      <c r="O179" s="50">
        <v>21.75</v>
      </c>
    </row>
    <row r="180" spans="1:15" ht="26.25" thickBot="1">
      <c r="A180" s="5">
        <v>349</v>
      </c>
      <c r="B180" s="4" t="s">
        <v>11</v>
      </c>
      <c r="C180" s="6" t="s">
        <v>19</v>
      </c>
      <c r="D180" s="4">
        <v>0.6</v>
      </c>
      <c r="E180" s="4">
        <v>0</v>
      </c>
      <c r="F180" s="4">
        <v>16.5</v>
      </c>
      <c r="G180" s="4">
        <v>128</v>
      </c>
      <c r="H180" s="4">
        <v>7</v>
      </c>
      <c r="I180" s="4">
        <v>8</v>
      </c>
      <c r="J180" s="4">
        <v>20</v>
      </c>
      <c r="K180" s="4">
        <v>0.15</v>
      </c>
      <c r="L180" s="5">
        <v>0.04</v>
      </c>
      <c r="M180" s="4">
        <v>0.01</v>
      </c>
      <c r="N180" s="4">
        <v>0.06</v>
      </c>
      <c r="O180" s="50">
        <v>6.8</v>
      </c>
    </row>
    <row r="181" spans="1:15" ht="18" customHeight="1" thickBot="1">
      <c r="A181" s="5"/>
      <c r="B181" s="35" t="s">
        <v>94</v>
      </c>
      <c r="C181" s="6" t="s">
        <v>164</v>
      </c>
      <c r="D181" s="4">
        <v>2.4</v>
      </c>
      <c r="E181" s="4">
        <v>9.6</v>
      </c>
      <c r="F181" s="4">
        <v>19.600000000000001</v>
      </c>
      <c r="G181" s="4">
        <v>174.4</v>
      </c>
      <c r="H181" s="4">
        <v>0</v>
      </c>
      <c r="I181" s="4">
        <v>0</v>
      </c>
      <c r="J181" s="4">
        <v>0</v>
      </c>
      <c r="K181" s="4">
        <v>0</v>
      </c>
      <c r="L181" s="5">
        <v>0</v>
      </c>
      <c r="M181" s="4">
        <v>0</v>
      </c>
      <c r="N181" s="4">
        <v>0</v>
      </c>
      <c r="O181" s="50">
        <v>0</v>
      </c>
    </row>
    <row r="182" spans="1:15" ht="15.75" thickBot="1">
      <c r="A182" s="5"/>
      <c r="B182" s="4" t="s">
        <v>57</v>
      </c>
      <c r="C182" s="6" t="s">
        <v>12</v>
      </c>
      <c r="D182" s="4">
        <v>1.8</v>
      </c>
      <c r="E182" s="4">
        <v>0</v>
      </c>
      <c r="F182" s="4">
        <v>13</v>
      </c>
      <c r="G182" s="4">
        <v>65</v>
      </c>
      <c r="H182" s="4">
        <v>6.4</v>
      </c>
      <c r="I182" s="4">
        <v>16.5</v>
      </c>
      <c r="J182" s="4">
        <v>43.5</v>
      </c>
      <c r="K182" s="4">
        <v>0.5</v>
      </c>
      <c r="L182" s="5">
        <v>0</v>
      </c>
      <c r="M182" s="4">
        <v>0.05</v>
      </c>
      <c r="N182" s="4">
        <v>0.4</v>
      </c>
      <c r="O182" s="50">
        <v>0</v>
      </c>
    </row>
    <row r="183" spans="1:15" s="17" customFormat="1">
      <c r="A183" s="21"/>
      <c r="B183" s="20" t="s">
        <v>59</v>
      </c>
      <c r="C183" s="22"/>
      <c r="D183" s="22">
        <f t="shared" ref="D183:O183" si="19">SUM(D177:D182)</f>
        <v>23.67</v>
      </c>
      <c r="E183" s="22">
        <f t="shared" si="19"/>
        <v>40.510000000000005</v>
      </c>
      <c r="F183" s="22">
        <f t="shared" si="19"/>
        <v>147.26</v>
      </c>
      <c r="G183" s="22">
        <f t="shared" si="19"/>
        <v>1040.4000000000001</v>
      </c>
      <c r="H183" s="22">
        <f t="shared" si="19"/>
        <v>60.48</v>
      </c>
      <c r="I183" s="22">
        <f t="shared" si="19"/>
        <v>74.86</v>
      </c>
      <c r="J183" s="22">
        <f t="shared" si="19"/>
        <v>225.38</v>
      </c>
      <c r="K183" s="22">
        <f t="shared" si="19"/>
        <v>3.4499999999999997</v>
      </c>
      <c r="L183" s="22">
        <f t="shared" si="19"/>
        <v>0.28000000000000003</v>
      </c>
      <c r="M183" s="22">
        <f t="shared" si="19"/>
        <v>0.26</v>
      </c>
      <c r="N183" s="22">
        <f t="shared" si="19"/>
        <v>2.36</v>
      </c>
      <c r="O183" s="22">
        <f t="shared" si="19"/>
        <v>34.36</v>
      </c>
    </row>
    <row r="184" spans="1:15" ht="29.25" customHeight="1" thickBot="1">
      <c r="A184" s="22"/>
      <c r="B184" s="66" t="s">
        <v>74</v>
      </c>
      <c r="C184" s="66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ht="22.5" customHeight="1" thickBot="1">
      <c r="A185" s="31" t="s">
        <v>37</v>
      </c>
      <c r="B185" s="64" t="s">
        <v>39</v>
      </c>
      <c r="C185" s="64" t="s">
        <v>40</v>
      </c>
      <c r="D185" s="64" t="s">
        <v>41</v>
      </c>
      <c r="E185" s="64" t="s">
        <v>42</v>
      </c>
      <c r="F185" s="64" t="s">
        <v>43</v>
      </c>
      <c r="G185" s="64" t="s">
        <v>44</v>
      </c>
      <c r="H185" s="60" t="s">
        <v>45</v>
      </c>
      <c r="I185" s="61"/>
      <c r="J185" s="61"/>
      <c r="K185" s="62"/>
      <c r="L185" s="60" t="s">
        <v>46</v>
      </c>
      <c r="M185" s="61"/>
      <c r="N185" s="61"/>
      <c r="O185" s="63"/>
    </row>
    <row r="186" spans="1:15" ht="15.75" customHeight="1" thickBot="1">
      <c r="A186" s="32" t="s">
        <v>38</v>
      </c>
      <c r="B186" s="65"/>
      <c r="C186" s="65"/>
      <c r="D186" s="65"/>
      <c r="E186" s="65"/>
      <c r="F186" s="65"/>
      <c r="G186" s="65"/>
      <c r="H186" s="8" t="s">
        <v>47</v>
      </c>
      <c r="I186" s="8" t="s">
        <v>48</v>
      </c>
      <c r="J186" s="8" t="s">
        <v>49</v>
      </c>
      <c r="K186" s="8" t="s">
        <v>50</v>
      </c>
      <c r="L186" s="47" t="s">
        <v>51</v>
      </c>
      <c r="M186" s="8" t="s">
        <v>52</v>
      </c>
      <c r="N186" s="8" t="s">
        <v>53</v>
      </c>
      <c r="O186" s="49" t="s">
        <v>54</v>
      </c>
    </row>
    <row r="187" spans="1:15" ht="15.75" thickBot="1">
      <c r="A187" s="1" t="s">
        <v>127</v>
      </c>
      <c r="B187" s="35" t="s">
        <v>94</v>
      </c>
      <c r="C187" s="2" t="s">
        <v>70</v>
      </c>
      <c r="D187" s="3">
        <v>5.0999999999999996</v>
      </c>
      <c r="E187" s="3">
        <v>4.5999999999999996</v>
      </c>
      <c r="F187" s="3">
        <v>0.3</v>
      </c>
      <c r="G187" s="3">
        <v>63</v>
      </c>
      <c r="H187" s="3">
        <v>22</v>
      </c>
      <c r="I187" s="4">
        <v>0.18</v>
      </c>
      <c r="J187" s="4">
        <v>0.08</v>
      </c>
      <c r="K187" s="4">
        <v>0.77</v>
      </c>
      <c r="L187" s="5">
        <v>0.21</v>
      </c>
      <c r="M187" s="4">
        <v>0.04</v>
      </c>
      <c r="N187" s="4">
        <v>0.26</v>
      </c>
      <c r="O187" s="50">
        <v>0</v>
      </c>
    </row>
    <row r="188" spans="1:15" ht="26.25" thickBot="1">
      <c r="A188" s="5" t="s">
        <v>121</v>
      </c>
      <c r="B188" s="4" t="s">
        <v>122</v>
      </c>
      <c r="C188" s="6" t="s">
        <v>71</v>
      </c>
      <c r="D188" s="4">
        <v>0.10299999999999999</v>
      </c>
      <c r="E188" s="4">
        <v>7.0000000000000001E-3</v>
      </c>
      <c r="F188" s="4">
        <v>14.15</v>
      </c>
      <c r="G188" s="4">
        <v>57.11</v>
      </c>
      <c r="H188" s="4">
        <v>2.82</v>
      </c>
      <c r="I188" s="4">
        <v>1.4E-3</v>
      </c>
      <c r="J188" s="4">
        <v>9.7799999999999994</v>
      </c>
      <c r="K188" s="4">
        <v>12.54</v>
      </c>
      <c r="L188" s="5">
        <v>0</v>
      </c>
      <c r="M188" s="4">
        <v>0</v>
      </c>
      <c r="N188" s="4">
        <v>0</v>
      </c>
      <c r="O188" s="50">
        <v>2.9</v>
      </c>
    </row>
    <row r="189" spans="1:15" ht="15.75" thickBot="1">
      <c r="A189" s="5">
        <v>428</v>
      </c>
      <c r="B189" s="33" t="s">
        <v>87</v>
      </c>
      <c r="C189" s="6" t="s">
        <v>89</v>
      </c>
      <c r="D189" s="4">
        <v>7.74</v>
      </c>
      <c r="E189" s="4">
        <v>7.5</v>
      </c>
      <c r="F189" s="4">
        <v>56.88</v>
      </c>
      <c r="G189" s="4">
        <v>326.33</v>
      </c>
      <c r="H189" s="4">
        <v>12.18</v>
      </c>
      <c r="I189" s="4">
        <v>10.11</v>
      </c>
      <c r="J189" s="4">
        <v>53.15</v>
      </c>
      <c r="K189" s="4">
        <v>0.8</v>
      </c>
      <c r="L189" s="5">
        <v>0.02</v>
      </c>
      <c r="M189" s="4">
        <v>0.2</v>
      </c>
      <c r="N189" s="4">
        <v>1.46</v>
      </c>
      <c r="O189" s="50">
        <v>3</v>
      </c>
    </row>
    <row r="190" spans="1:15">
      <c r="B190" s="20" t="s">
        <v>59</v>
      </c>
      <c r="C190" s="22"/>
      <c r="D190" s="22">
        <f t="shared" ref="D190:O190" si="20">SUM(D187:D189)</f>
        <v>12.943</v>
      </c>
      <c r="E190" s="22">
        <f t="shared" si="20"/>
        <v>12.106999999999999</v>
      </c>
      <c r="F190" s="22">
        <f t="shared" si="20"/>
        <v>71.33</v>
      </c>
      <c r="G190" s="22">
        <f t="shared" si="20"/>
        <v>446.44</v>
      </c>
      <c r="H190" s="22">
        <f t="shared" si="20"/>
        <v>37</v>
      </c>
      <c r="I190" s="22">
        <f t="shared" si="20"/>
        <v>10.291399999999999</v>
      </c>
      <c r="J190" s="22">
        <f t="shared" si="20"/>
        <v>63.01</v>
      </c>
      <c r="K190" s="22">
        <f t="shared" si="20"/>
        <v>14.11</v>
      </c>
      <c r="L190" s="22">
        <f t="shared" si="20"/>
        <v>0.22999999999999998</v>
      </c>
      <c r="M190" s="22">
        <f t="shared" si="20"/>
        <v>0.24000000000000002</v>
      </c>
      <c r="N190" s="22">
        <f t="shared" si="20"/>
        <v>1.72</v>
      </c>
      <c r="O190" s="22">
        <f t="shared" si="20"/>
        <v>5.9</v>
      </c>
    </row>
    <row r="191" spans="1:1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1:1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1:15">
      <c r="A193" s="22" t="s">
        <v>66</v>
      </c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1:15" ht="43.5" customHeight="1" thickBot="1">
      <c r="A194" s="22"/>
      <c r="B194" s="66" t="s">
        <v>69</v>
      </c>
      <c r="C194" s="66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1:15" ht="22.5" customHeight="1" thickBot="1">
      <c r="A195" s="31" t="s">
        <v>37</v>
      </c>
      <c r="B195" s="64" t="s">
        <v>39</v>
      </c>
      <c r="C195" s="64" t="s">
        <v>40</v>
      </c>
      <c r="D195" s="64" t="s">
        <v>41</v>
      </c>
      <c r="E195" s="64" t="s">
        <v>42</v>
      </c>
      <c r="F195" s="64" t="s">
        <v>43</v>
      </c>
      <c r="G195" s="64" t="s">
        <v>44</v>
      </c>
      <c r="H195" s="60" t="s">
        <v>45</v>
      </c>
      <c r="I195" s="61"/>
      <c r="J195" s="61"/>
      <c r="K195" s="62"/>
      <c r="L195" s="60" t="s">
        <v>46</v>
      </c>
      <c r="M195" s="61"/>
      <c r="N195" s="61"/>
      <c r="O195" s="63"/>
    </row>
    <row r="196" spans="1:15" ht="15.75" customHeight="1" thickBot="1">
      <c r="A196" s="32" t="s">
        <v>38</v>
      </c>
      <c r="B196" s="65"/>
      <c r="C196" s="65"/>
      <c r="D196" s="65"/>
      <c r="E196" s="65"/>
      <c r="F196" s="65"/>
      <c r="G196" s="65"/>
      <c r="H196" s="8" t="s">
        <v>47</v>
      </c>
      <c r="I196" s="8" t="s">
        <v>48</v>
      </c>
      <c r="J196" s="8" t="s">
        <v>49</v>
      </c>
      <c r="K196" s="8" t="s">
        <v>50</v>
      </c>
      <c r="L196" s="47" t="s">
        <v>51</v>
      </c>
      <c r="M196" s="8" t="s">
        <v>52</v>
      </c>
      <c r="N196" s="8" t="s">
        <v>53</v>
      </c>
      <c r="O196" s="49" t="s">
        <v>54</v>
      </c>
    </row>
    <row r="197" spans="1:15" ht="39" thickBot="1">
      <c r="A197" s="5" t="s">
        <v>81</v>
      </c>
      <c r="B197" s="33" t="s">
        <v>81</v>
      </c>
      <c r="C197" s="6" t="s">
        <v>82</v>
      </c>
      <c r="D197" s="4">
        <v>7</v>
      </c>
      <c r="E197" s="4">
        <v>4.9000000000000004</v>
      </c>
      <c r="F197" s="4">
        <v>35.299999999999997</v>
      </c>
      <c r="G197" s="4">
        <v>215.6</v>
      </c>
      <c r="H197" s="4">
        <v>87.83</v>
      </c>
      <c r="I197" s="4">
        <v>0</v>
      </c>
      <c r="J197" s="4">
        <v>0</v>
      </c>
      <c r="K197" s="4">
        <v>1.07</v>
      </c>
      <c r="L197" s="5">
        <v>0</v>
      </c>
      <c r="M197" s="4">
        <v>0.19</v>
      </c>
      <c r="N197" s="4">
        <v>0</v>
      </c>
      <c r="O197" s="50">
        <v>0.23</v>
      </c>
    </row>
    <row r="198" spans="1:15" ht="26.25" thickBot="1">
      <c r="A198" s="5">
        <v>14</v>
      </c>
      <c r="B198" s="33" t="s">
        <v>87</v>
      </c>
      <c r="C198" s="6" t="s">
        <v>92</v>
      </c>
      <c r="D198" s="4">
        <v>2.36</v>
      </c>
      <c r="E198" s="4">
        <v>9.15</v>
      </c>
      <c r="F198" s="4">
        <v>15.02</v>
      </c>
      <c r="G198" s="4">
        <v>153.4</v>
      </c>
      <c r="H198" s="4">
        <v>409.38</v>
      </c>
      <c r="I198" s="4">
        <v>0.04</v>
      </c>
      <c r="J198" s="4">
        <v>42.9</v>
      </c>
      <c r="K198" s="4">
        <v>1.75</v>
      </c>
      <c r="L198" s="5">
        <v>0.05</v>
      </c>
      <c r="M198" s="4">
        <f>0.23+0.18</f>
        <v>0.41000000000000003</v>
      </c>
      <c r="N198" s="4">
        <v>1.41</v>
      </c>
      <c r="O198" s="50">
        <v>0.53</v>
      </c>
    </row>
    <row r="199" spans="1:15" ht="15.75" thickBot="1">
      <c r="A199" s="5">
        <v>1009</v>
      </c>
      <c r="B199" s="4" t="s">
        <v>11</v>
      </c>
      <c r="C199" s="6" t="s">
        <v>78</v>
      </c>
      <c r="D199" s="4">
        <v>0</v>
      </c>
      <c r="E199" s="4">
        <v>0</v>
      </c>
      <c r="F199" s="4">
        <v>14.94</v>
      </c>
      <c r="G199" s="4">
        <v>56.85</v>
      </c>
      <c r="H199" s="4">
        <v>8.0500000000000007</v>
      </c>
      <c r="I199" s="4">
        <v>5.24</v>
      </c>
      <c r="J199" s="4">
        <v>9.7799999999999994</v>
      </c>
      <c r="K199" s="4">
        <v>0.9</v>
      </c>
      <c r="L199" s="4">
        <v>0</v>
      </c>
      <c r="M199" s="4">
        <v>0</v>
      </c>
      <c r="N199" s="4">
        <v>0</v>
      </c>
      <c r="O199" s="53">
        <v>2.9</v>
      </c>
    </row>
    <row r="200" spans="1:15" ht="24" customHeight="1">
      <c r="B200" s="20" t="s">
        <v>59</v>
      </c>
      <c r="C200" s="22"/>
      <c r="D200" s="22">
        <f t="shared" ref="D200:O200" si="21">SUM(D197:D199)</f>
        <v>9.36</v>
      </c>
      <c r="E200" s="22">
        <f t="shared" si="21"/>
        <v>14.05</v>
      </c>
      <c r="F200" s="22">
        <f t="shared" si="21"/>
        <v>65.259999999999991</v>
      </c>
      <c r="G200" s="22">
        <f t="shared" si="21"/>
        <v>425.85</v>
      </c>
      <c r="H200" s="22">
        <f t="shared" si="21"/>
        <v>505.26</v>
      </c>
      <c r="I200" s="22">
        <f t="shared" si="21"/>
        <v>5.28</v>
      </c>
      <c r="J200" s="22">
        <f t="shared" si="21"/>
        <v>52.68</v>
      </c>
      <c r="K200" s="22">
        <f t="shared" si="21"/>
        <v>3.72</v>
      </c>
      <c r="L200" s="22">
        <f t="shared" si="21"/>
        <v>0.05</v>
      </c>
      <c r="M200" s="22">
        <f t="shared" si="21"/>
        <v>0.60000000000000009</v>
      </c>
      <c r="N200" s="22">
        <f t="shared" si="21"/>
        <v>1.41</v>
      </c>
      <c r="O200" s="22">
        <f t="shared" si="21"/>
        <v>3.66</v>
      </c>
    </row>
    <row r="201" spans="1:15" ht="21.75" customHeight="1" thickBot="1">
      <c r="B201" s="34" t="s">
        <v>72</v>
      </c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1:15" ht="15.75" customHeight="1" thickBot="1">
      <c r="A202" s="31" t="s">
        <v>37</v>
      </c>
      <c r="B202" s="64" t="s">
        <v>39</v>
      </c>
      <c r="C202" s="64" t="s">
        <v>40</v>
      </c>
      <c r="D202" s="64" t="s">
        <v>41</v>
      </c>
      <c r="E202" s="64" t="s">
        <v>42</v>
      </c>
      <c r="F202" s="64" t="s">
        <v>43</v>
      </c>
      <c r="G202" s="64" t="s">
        <v>44</v>
      </c>
      <c r="H202" s="60" t="s">
        <v>45</v>
      </c>
      <c r="I202" s="61"/>
      <c r="J202" s="61"/>
      <c r="K202" s="62"/>
      <c r="L202" s="60" t="s">
        <v>46</v>
      </c>
      <c r="M202" s="61"/>
      <c r="N202" s="61"/>
      <c r="O202" s="63"/>
    </row>
    <row r="203" spans="1:15" ht="15.75" thickBot="1">
      <c r="A203" s="32" t="s">
        <v>38</v>
      </c>
      <c r="B203" s="65"/>
      <c r="C203" s="65"/>
      <c r="D203" s="65"/>
      <c r="E203" s="65"/>
      <c r="F203" s="65"/>
      <c r="G203" s="65"/>
      <c r="H203" s="8" t="s">
        <v>47</v>
      </c>
      <c r="I203" s="8" t="s">
        <v>48</v>
      </c>
      <c r="J203" s="8" t="s">
        <v>49</v>
      </c>
      <c r="K203" s="8" t="s">
        <v>50</v>
      </c>
      <c r="L203" s="47" t="s">
        <v>51</v>
      </c>
      <c r="M203" s="8" t="s">
        <v>52</v>
      </c>
      <c r="N203" s="8" t="s">
        <v>53</v>
      </c>
      <c r="O203" s="49" t="s">
        <v>54</v>
      </c>
    </row>
    <row r="204" spans="1:15" ht="15.75" thickBot="1">
      <c r="A204" s="56" t="s">
        <v>134</v>
      </c>
      <c r="B204" s="10" t="s">
        <v>14</v>
      </c>
      <c r="C204" s="11" t="s">
        <v>35</v>
      </c>
      <c r="D204" s="10">
        <v>4</v>
      </c>
      <c r="E204" s="10">
        <v>3</v>
      </c>
      <c r="F204" s="10">
        <v>15.7</v>
      </c>
      <c r="G204" s="10">
        <v>104.9</v>
      </c>
      <c r="H204" s="10">
        <v>0.95</v>
      </c>
      <c r="I204" s="10">
        <v>2.5000000000000001E-2</v>
      </c>
      <c r="J204" s="10">
        <v>0.55000000000000004</v>
      </c>
      <c r="K204" s="10">
        <v>29.7</v>
      </c>
      <c r="L204" s="56">
        <v>0.02</v>
      </c>
      <c r="M204" s="10">
        <v>0.05</v>
      </c>
      <c r="N204" s="10">
        <v>1.4999999999999999E-2</v>
      </c>
      <c r="O204" s="54">
        <v>0.5</v>
      </c>
    </row>
    <row r="205" spans="1:15" ht="26.25" thickBot="1">
      <c r="A205" s="5" t="s">
        <v>112</v>
      </c>
      <c r="B205" s="4" t="s">
        <v>9</v>
      </c>
      <c r="C205" s="6" t="s">
        <v>113</v>
      </c>
      <c r="D205" s="4">
        <v>8.5</v>
      </c>
      <c r="E205" s="4">
        <v>6.5</v>
      </c>
      <c r="F205" s="4">
        <v>41.9</v>
      </c>
      <c r="G205" s="4">
        <v>259.5</v>
      </c>
      <c r="H205" s="4">
        <v>24.6</v>
      </c>
      <c r="I205" s="4">
        <v>0.09</v>
      </c>
      <c r="J205" s="4">
        <v>0</v>
      </c>
      <c r="K205" s="4">
        <v>4.5</v>
      </c>
      <c r="L205" s="5">
        <v>0</v>
      </c>
      <c r="M205" s="4">
        <v>0.15</v>
      </c>
      <c r="N205" s="4">
        <v>1.6</v>
      </c>
      <c r="O205" s="50">
        <v>2.5</v>
      </c>
    </row>
    <row r="206" spans="1:15" ht="26.25" thickBot="1">
      <c r="A206" s="5" t="s">
        <v>114</v>
      </c>
      <c r="B206" s="4" t="s">
        <v>115</v>
      </c>
      <c r="C206" s="6" t="s">
        <v>116</v>
      </c>
      <c r="D206" s="4">
        <v>18.329999999999998</v>
      </c>
      <c r="E206" s="4">
        <v>15.8</v>
      </c>
      <c r="F206" s="4">
        <v>9.77</v>
      </c>
      <c r="G206" s="4">
        <v>260.51</v>
      </c>
      <c r="H206" s="4">
        <v>0</v>
      </c>
      <c r="I206" s="4">
        <v>0.1</v>
      </c>
      <c r="J206" s="4">
        <v>1.2</v>
      </c>
      <c r="K206" s="4">
        <v>23.3</v>
      </c>
      <c r="L206" s="5"/>
      <c r="M206" s="4"/>
      <c r="N206" s="4"/>
      <c r="O206" s="50"/>
    </row>
    <row r="207" spans="1:15" ht="15.75" thickBot="1">
      <c r="A207" s="5"/>
      <c r="B207" s="4" t="s">
        <v>107</v>
      </c>
      <c r="C207" s="6" t="s">
        <v>165</v>
      </c>
      <c r="D207" s="4">
        <v>0.88</v>
      </c>
      <c r="E207" s="4">
        <v>0.66</v>
      </c>
      <c r="F207" s="4">
        <v>22.66</v>
      </c>
      <c r="G207" s="4">
        <v>103.4</v>
      </c>
      <c r="H207" s="4">
        <v>4.18</v>
      </c>
      <c r="I207" s="4">
        <v>6.6</v>
      </c>
      <c r="J207" s="4">
        <v>4.4000000000000004</v>
      </c>
      <c r="K207" s="4">
        <v>28.6</v>
      </c>
      <c r="L207" s="5">
        <v>0.44</v>
      </c>
      <c r="M207" s="4">
        <v>2.86</v>
      </c>
      <c r="N207" s="4">
        <v>2.2000000000000002</v>
      </c>
      <c r="O207" s="52">
        <v>12.32</v>
      </c>
    </row>
    <row r="208" spans="1:15" ht="15.75" thickBot="1">
      <c r="A208" s="5">
        <v>1009</v>
      </c>
      <c r="B208" s="4" t="s">
        <v>11</v>
      </c>
      <c r="C208" s="6" t="s">
        <v>78</v>
      </c>
      <c r="D208" s="4">
        <v>0</v>
      </c>
      <c r="E208" s="4">
        <v>0</v>
      </c>
      <c r="F208" s="4">
        <v>14.94</v>
      </c>
      <c r="G208" s="4">
        <v>56.85</v>
      </c>
      <c r="H208" s="4">
        <v>8.0500000000000007</v>
      </c>
      <c r="I208" s="4">
        <v>5.24</v>
      </c>
      <c r="J208" s="4">
        <v>9.7799999999999994</v>
      </c>
      <c r="K208" s="4">
        <v>0.9</v>
      </c>
      <c r="L208" s="4">
        <v>0</v>
      </c>
      <c r="M208" s="4">
        <v>0</v>
      </c>
      <c r="N208" s="4">
        <v>0</v>
      </c>
      <c r="O208" s="53">
        <v>2.9</v>
      </c>
    </row>
    <row r="209" spans="1:15" ht="15.75" thickBot="1">
      <c r="A209" s="5"/>
      <c r="B209" s="4" t="s">
        <v>57</v>
      </c>
      <c r="C209" s="6" t="s">
        <v>12</v>
      </c>
      <c r="D209" s="4">
        <v>1.8</v>
      </c>
      <c r="E209" s="4">
        <v>0</v>
      </c>
      <c r="F209" s="4">
        <v>13</v>
      </c>
      <c r="G209" s="4">
        <v>65</v>
      </c>
      <c r="H209" s="4">
        <v>6.4</v>
      </c>
      <c r="I209" s="4">
        <v>16.5</v>
      </c>
      <c r="J209" s="4" t="s">
        <v>13</v>
      </c>
      <c r="K209" s="4">
        <v>0.5</v>
      </c>
      <c r="L209" s="5">
        <v>0</v>
      </c>
      <c r="M209" s="4">
        <v>0.05</v>
      </c>
      <c r="N209" s="4">
        <v>0.4</v>
      </c>
      <c r="O209" s="50">
        <v>0</v>
      </c>
    </row>
    <row r="210" spans="1:15">
      <c r="B210" s="20" t="s">
        <v>59</v>
      </c>
      <c r="C210" s="22"/>
      <c r="D210" s="22">
        <f t="shared" ref="D210:O210" si="22">SUM(D204:D209)</f>
        <v>33.51</v>
      </c>
      <c r="E210" s="22">
        <f t="shared" si="22"/>
        <v>25.96</v>
      </c>
      <c r="F210" s="22">
        <f t="shared" si="22"/>
        <v>117.96999999999998</v>
      </c>
      <c r="G210" s="22">
        <f t="shared" si="22"/>
        <v>850.16</v>
      </c>
      <c r="H210" s="22">
        <f t="shared" si="22"/>
        <v>44.18</v>
      </c>
      <c r="I210" s="22">
        <f t="shared" si="22"/>
        <v>28.555</v>
      </c>
      <c r="J210" s="22">
        <f t="shared" si="22"/>
        <v>15.93</v>
      </c>
      <c r="K210" s="22">
        <f t="shared" si="22"/>
        <v>87.5</v>
      </c>
      <c r="L210" s="22">
        <f t="shared" si="22"/>
        <v>0.46</v>
      </c>
      <c r="M210" s="22">
        <f t="shared" si="22"/>
        <v>3.11</v>
      </c>
      <c r="N210" s="22">
        <f t="shared" si="22"/>
        <v>4.2150000000000007</v>
      </c>
      <c r="O210" s="22">
        <f t="shared" si="22"/>
        <v>18.22</v>
      </c>
    </row>
    <row r="211" spans="1:15" ht="47.25" customHeight="1" thickBot="1">
      <c r="A211" s="22"/>
      <c r="B211" s="66" t="s">
        <v>74</v>
      </c>
      <c r="C211" s="66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1:15" ht="22.5" customHeight="1" thickBot="1">
      <c r="A212" s="31" t="s">
        <v>37</v>
      </c>
      <c r="B212" s="64" t="s">
        <v>39</v>
      </c>
      <c r="C212" s="64" t="s">
        <v>40</v>
      </c>
      <c r="D212" s="64" t="s">
        <v>41</v>
      </c>
      <c r="E212" s="64" t="s">
        <v>42</v>
      </c>
      <c r="F212" s="64" t="s">
        <v>43</v>
      </c>
      <c r="G212" s="64" t="s">
        <v>44</v>
      </c>
      <c r="H212" s="60" t="s">
        <v>45</v>
      </c>
      <c r="I212" s="61"/>
      <c r="J212" s="61"/>
      <c r="K212" s="62"/>
      <c r="L212" s="60" t="s">
        <v>46</v>
      </c>
      <c r="M212" s="61"/>
      <c r="N212" s="61"/>
      <c r="O212" s="63"/>
    </row>
    <row r="213" spans="1:15" ht="15.75" customHeight="1" thickBot="1">
      <c r="A213" s="32" t="s">
        <v>38</v>
      </c>
      <c r="B213" s="65"/>
      <c r="C213" s="65"/>
      <c r="D213" s="65"/>
      <c r="E213" s="65"/>
      <c r="F213" s="65"/>
      <c r="G213" s="65"/>
      <c r="H213" s="8" t="s">
        <v>47</v>
      </c>
      <c r="I213" s="8" t="s">
        <v>48</v>
      </c>
      <c r="J213" s="8" t="s">
        <v>49</v>
      </c>
      <c r="K213" s="8" t="s">
        <v>50</v>
      </c>
      <c r="L213" s="47" t="s">
        <v>51</v>
      </c>
      <c r="M213" s="8" t="s">
        <v>52</v>
      </c>
      <c r="N213" s="8" t="s">
        <v>53</v>
      </c>
      <c r="O213" s="49" t="s">
        <v>54</v>
      </c>
    </row>
    <row r="214" spans="1:15" ht="26.25" thickBot="1">
      <c r="A214" s="1">
        <v>1091</v>
      </c>
      <c r="B214" s="33">
        <v>27395</v>
      </c>
      <c r="C214" s="2" t="s">
        <v>148</v>
      </c>
      <c r="D214" s="3">
        <v>4.7</v>
      </c>
      <c r="E214" s="3">
        <v>4.0999999999999996</v>
      </c>
      <c r="F214" s="3">
        <v>33.700000000000003</v>
      </c>
      <c r="G214" s="3">
        <v>190.8</v>
      </c>
      <c r="H214" s="3">
        <v>17.7</v>
      </c>
      <c r="I214" s="4">
        <v>6.8000000000000005E-2</v>
      </c>
      <c r="J214" s="4">
        <v>1.6</v>
      </c>
      <c r="K214" s="4">
        <v>1.4</v>
      </c>
      <c r="L214" s="5">
        <v>0.01</v>
      </c>
      <c r="M214" s="4">
        <v>7.0000000000000007E-2</v>
      </c>
      <c r="N214" s="4">
        <v>0.01</v>
      </c>
      <c r="O214" s="50">
        <v>0.55000000000000004</v>
      </c>
    </row>
    <row r="215" spans="1:15" ht="15.75" thickBot="1">
      <c r="A215" s="5">
        <v>1009</v>
      </c>
      <c r="B215" s="4" t="s">
        <v>11</v>
      </c>
      <c r="C215" s="6" t="s">
        <v>78</v>
      </c>
      <c r="D215" s="4">
        <v>0</v>
      </c>
      <c r="E215" s="4">
        <v>0</v>
      </c>
      <c r="F215" s="4">
        <v>14.94</v>
      </c>
      <c r="G215" s="4">
        <v>56.85</v>
      </c>
      <c r="H215" s="4">
        <v>8.0500000000000007</v>
      </c>
      <c r="I215" s="4">
        <v>5.24</v>
      </c>
      <c r="J215" s="4">
        <v>9.7799999999999994</v>
      </c>
      <c r="K215" s="4">
        <v>0.9</v>
      </c>
      <c r="L215" s="4">
        <v>0</v>
      </c>
      <c r="M215" s="4">
        <v>0</v>
      </c>
      <c r="N215" s="4">
        <v>0</v>
      </c>
      <c r="O215" s="53">
        <v>2.9</v>
      </c>
    </row>
    <row r="216" spans="1:15">
      <c r="B216" s="20" t="s">
        <v>59</v>
      </c>
      <c r="C216" s="22"/>
      <c r="D216" s="22">
        <f t="shared" ref="D216:O216" si="23">SUM(D214:D215)</f>
        <v>4.7</v>
      </c>
      <c r="E216" s="22">
        <f t="shared" si="23"/>
        <v>4.0999999999999996</v>
      </c>
      <c r="F216" s="22">
        <f t="shared" si="23"/>
        <v>48.64</v>
      </c>
      <c r="G216" s="22">
        <f t="shared" si="23"/>
        <v>247.65</v>
      </c>
      <c r="H216" s="22">
        <f t="shared" si="23"/>
        <v>25.75</v>
      </c>
      <c r="I216" s="22">
        <f t="shared" si="23"/>
        <v>5.3079999999999998</v>
      </c>
      <c r="J216" s="22">
        <f t="shared" si="23"/>
        <v>11.379999999999999</v>
      </c>
      <c r="K216" s="22">
        <f t="shared" si="23"/>
        <v>2.2999999999999998</v>
      </c>
      <c r="L216" s="22">
        <f t="shared" si="23"/>
        <v>0.01</v>
      </c>
      <c r="M216" s="22">
        <f t="shared" si="23"/>
        <v>7.0000000000000007E-2</v>
      </c>
      <c r="N216" s="22">
        <f t="shared" si="23"/>
        <v>0.01</v>
      </c>
      <c r="O216" s="22">
        <f t="shared" si="23"/>
        <v>3.45</v>
      </c>
    </row>
    <row r="217" spans="1:1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1:15">
      <c r="A219" s="22" t="s">
        <v>67</v>
      </c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1:15" ht="30" customHeight="1" thickBot="1">
      <c r="A220" s="22"/>
      <c r="B220" s="66" t="s">
        <v>69</v>
      </c>
      <c r="C220" s="66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ht="22.5" customHeight="1" thickBot="1">
      <c r="A221" s="31" t="s">
        <v>37</v>
      </c>
      <c r="B221" s="64" t="s">
        <v>39</v>
      </c>
      <c r="C221" s="64" t="s">
        <v>40</v>
      </c>
      <c r="D221" s="64" t="s">
        <v>41</v>
      </c>
      <c r="E221" s="64" t="s">
        <v>42</v>
      </c>
      <c r="F221" s="64" t="s">
        <v>43</v>
      </c>
      <c r="G221" s="64" t="s">
        <v>44</v>
      </c>
      <c r="H221" s="60" t="s">
        <v>45</v>
      </c>
      <c r="I221" s="61"/>
      <c r="J221" s="61"/>
      <c r="K221" s="62"/>
      <c r="L221" s="60" t="s">
        <v>46</v>
      </c>
      <c r="M221" s="61"/>
      <c r="N221" s="61"/>
      <c r="O221" s="63"/>
    </row>
    <row r="222" spans="1:15" ht="15.75" customHeight="1" thickBot="1">
      <c r="A222" s="32" t="s">
        <v>38</v>
      </c>
      <c r="B222" s="65"/>
      <c r="C222" s="65"/>
      <c r="D222" s="65"/>
      <c r="E222" s="65"/>
      <c r="F222" s="65"/>
      <c r="G222" s="65"/>
      <c r="H222" s="8" t="s">
        <v>47</v>
      </c>
      <c r="I222" s="8" t="s">
        <v>48</v>
      </c>
      <c r="J222" s="8" t="s">
        <v>49</v>
      </c>
      <c r="K222" s="8" t="s">
        <v>50</v>
      </c>
      <c r="L222" s="47" t="s">
        <v>51</v>
      </c>
      <c r="M222" s="8" t="s">
        <v>52</v>
      </c>
      <c r="N222" s="8" t="s">
        <v>53</v>
      </c>
      <c r="O222" s="49" t="s">
        <v>54</v>
      </c>
    </row>
    <row r="223" spans="1:15" ht="39" thickBot="1">
      <c r="A223" s="1" t="s">
        <v>83</v>
      </c>
      <c r="B223" s="33" t="s">
        <v>84</v>
      </c>
      <c r="C223" s="2" t="s">
        <v>85</v>
      </c>
      <c r="D223" s="3">
        <v>5.6</v>
      </c>
      <c r="E223" s="3">
        <v>12.8</v>
      </c>
      <c r="F223" s="3">
        <v>42.5</v>
      </c>
      <c r="G223" s="3">
        <v>307.8</v>
      </c>
      <c r="H223" s="3">
        <v>124.9</v>
      </c>
      <c r="I223" s="4">
        <v>0.14000000000000001</v>
      </c>
      <c r="J223" s="4">
        <v>0</v>
      </c>
      <c r="K223" s="4">
        <v>0.7</v>
      </c>
      <c r="L223" s="5">
        <v>0.06</v>
      </c>
      <c r="M223" s="4">
        <v>0.12</v>
      </c>
      <c r="N223" s="4">
        <v>0.6</v>
      </c>
      <c r="O223" s="50">
        <v>0.6</v>
      </c>
    </row>
    <row r="224" spans="1:15" ht="15.75" thickBot="1">
      <c r="A224" s="5">
        <v>1009</v>
      </c>
      <c r="B224" s="4" t="s">
        <v>11</v>
      </c>
      <c r="C224" s="6" t="s">
        <v>78</v>
      </c>
      <c r="D224" s="4">
        <v>0</v>
      </c>
      <c r="E224" s="4">
        <v>0</v>
      </c>
      <c r="F224" s="4">
        <v>14.94</v>
      </c>
      <c r="G224" s="4">
        <v>56.85</v>
      </c>
      <c r="H224" s="4">
        <v>8.0500000000000007</v>
      </c>
      <c r="I224" s="4">
        <v>5.24</v>
      </c>
      <c r="J224" s="4">
        <v>9.7799999999999994</v>
      </c>
      <c r="K224" s="4">
        <v>0.9</v>
      </c>
      <c r="L224" s="4">
        <v>0</v>
      </c>
      <c r="M224" s="4">
        <v>0</v>
      </c>
      <c r="N224" s="4">
        <v>0</v>
      </c>
      <c r="O224" s="53">
        <v>2.9</v>
      </c>
    </row>
    <row r="225" spans="1:15">
      <c r="B225" s="20" t="s">
        <v>59</v>
      </c>
      <c r="C225" s="22"/>
      <c r="D225" s="22">
        <f t="shared" ref="D225:O225" si="24">SUM(D223:D224)</f>
        <v>5.6</v>
      </c>
      <c r="E225" s="22">
        <f t="shared" si="24"/>
        <v>12.8</v>
      </c>
      <c r="F225" s="22">
        <f t="shared" si="24"/>
        <v>57.44</v>
      </c>
      <c r="G225" s="22">
        <f t="shared" si="24"/>
        <v>364.65000000000003</v>
      </c>
      <c r="H225" s="22">
        <f t="shared" si="24"/>
        <v>132.95000000000002</v>
      </c>
      <c r="I225" s="22">
        <f t="shared" si="24"/>
        <v>5.38</v>
      </c>
      <c r="J225" s="22">
        <f t="shared" si="24"/>
        <v>9.7799999999999994</v>
      </c>
      <c r="K225" s="22">
        <f t="shared" si="24"/>
        <v>1.6</v>
      </c>
      <c r="L225" s="22">
        <f t="shared" si="24"/>
        <v>0.06</v>
      </c>
      <c r="M225" s="22">
        <f t="shared" si="24"/>
        <v>0.12</v>
      </c>
      <c r="N225" s="22">
        <f t="shared" si="24"/>
        <v>0.6</v>
      </c>
      <c r="O225" s="22">
        <f t="shared" si="24"/>
        <v>3.5</v>
      </c>
    </row>
    <row r="226" spans="1:15" ht="32.25" customHeight="1" thickBot="1">
      <c r="B226" s="34" t="s">
        <v>72</v>
      </c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1:15" ht="15.75" thickBot="1">
      <c r="A227" s="19" t="s">
        <v>37</v>
      </c>
      <c r="B227" s="64" t="s">
        <v>39</v>
      </c>
      <c r="C227" s="64" t="s">
        <v>40</v>
      </c>
      <c r="D227" s="64" t="s">
        <v>41</v>
      </c>
      <c r="E227" s="64" t="s">
        <v>42</v>
      </c>
      <c r="F227" s="64" t="s">
        <v>43</v>
      </c>
      <c r="G227" s="64" t="s">
        <v>44</v>
      </c>
      <c r="H227" s="60" t="s">
        <v>45</v>
      </c>
      <c r="I227" s="61"/>
      <c r="J227" s="61"/>
      <c r="K227" s="62"/>
      <c r="L227" s="60" t="s">
        <v>46</v>
      </c>
      <c r="M227" s="61"/>
      <c r="N227" s="61"/>
      <c r="O227" s="63"/>
    </row>
    <row r="228" spans="1:15" ht="15.75" thickBot="1">
      <c r="A228" s="7" t="s">
        <v>38</v>
      </c>
      <c r="B228" s="65"/>
      <c r="C228" s="65"/>
      <c r="D228" s="65"/>
      <c r="E228" s="65"/>
      <c r="F228" s="65"/>
      <c r="G228" s="65"/>
      <c r="H228" s="8" t="s">
        <v>47</v>
      </c>
      <c r="I228" s="8" t="s">
        <v>48</v>
      </c>
      <c r="J228" s="8" t="s">
        <v>49</v>
      </c>
      <c r="K228" s="8" t="s">
        <v>50</v>
      </c>
      <c r="L228" s="47" t="s">
        <v>51</v>
      </c>
      <c r="M228" s="8" t="s">
        <v>52</v>
      </c>
      <c r="N228" s="8" t="s">
        <v>53</v>
      </c>
      <c r="O228" s="49" t="s">
        <v>54</v>
      </c>
    </row>
    <row r="229" spans="1:15" ht="39" thickBot="1">
      <c r="A229" s="5">
        <v>176</v>
      </c>
      <c r="B229" s="4" t="s">
        <v>24</v>
      </c>
      <c r="C229" s="6" t="s">
        <v>33</v>
      </c>
      <c r="D229" s="4">
        <v>2.4900000000000002</v>
      </c>
      <c r="E229" s="4">
        <v>7.2</v>
      </c>
      <c r="F229" s="4">
        <v>16.329999999999998</v>
      </c>
      <c r="G229" s="4">
        <v>136.32</v>
      </c>
      <c r="H229" s="4">
        <v>44.38</v>
      </c>
      <c r="I229" s="4">
        <v>26.25</v>
      </c>
      <c r="J229" s="4">
        <v>53.23</v>
      </c>
      <c r="K229" s="4">
        <v>1.19</v>
      </c>
      <c r="L229" s="5">
        <v>0</v>
      </c>
      <c r="M229" s="4">
        <v>0.05</v>
      </c>
      <c r="N229" s="4">
        <v>0.01</v>
      </c>
      <c r="O229" s="50">
        <v>10.29</v>
      </c>
    </row>
    <row r="230" spans="1:15" ht="15.75" thickBot="1">
      <c r="A230" s="5" t="s">
        <v>146</v>
      </c>
      <c r="B230" s="4" t="s">
        <v>9</v>
      </c>
      <c r="C230" s="6" t="s">
        <v>91</v>
      </c>
      <c r="D230" s="4">
        <v>16.8</v>
      </c>
      <c r="E230" s="4">
        <v>1.1499999999999999</v>
      </c>
      <c r="F230" s="4">
        <v>41.54</v>
      </c>
      <c r="G230" s="4">
        <v>233</v>
      </c>
      <c r="H230" s="4">
        <v>1.4</v>
      </c>
      <c r="I230" s="4">
        <v>9</v>
      </c>
      <c r="J230" s="4">
        <v>4.5</v>
      </c>
      <c r="K230" s="4">
        <v>0</v>
      </c>
      <c r="L230" s="5">
        <v>0</v>
      </c>
      <c r="M230" s="4">
        <v>0.16</v>
      </c>
      <c r="N230" s="4">
        <v>0.45</v>
      </c>
      <c r="O230" s="50">
        <v>0.4</v>
      </c>
    </row>
    <row r="231" spans="1:15" ht="26.25" thickBot="1">
      <c r="A231" s="5">
        <v>541</v>
      </c>
      <c r="B231" s="33" t="s">
        <v>133</v>
      </c>
      <c r="C231" s="6" t="s">
        <v>130</v>
      </c>
      <c r="D231" s="4">
        <v>6.3</v>
      </c>
      <c r="E231" s="4">
        <v>3</v>
      </c>
      <c r="F231" s="4">
        <v>8.0500000000000007</v>
      </c>
      <c r="G231" s="4">
        <v>84.2</v>
      </c>
      <c r="H231" s="4">
        <v>36.6</v>
      </c>
      <c r="I231" s="4">
        <v>0.05</v>
      </c>
      <c r="J231" s="4">
        <v>0.3</v>
      </c>
      <c r="K231" s="4">
        <v>0.65</v>
      </c>
      <c r="L231" s="5">
        <v>0.01</v>
      </c>
      <c r="M231" s="4">
        <v>0.02</v>
      </c>
      <c r="N231" s="4">
        <v>0</v>
      </c>
      <c r="O231" s="50">
        <v>0.5</v>
      </c>
    </row>
    <row r="232" spans="1:15" ht="26.25" thickBot="1">
      <c r="A232" s="5">
        <v>349</v>
      </c>
      <c r="B232" s="4" t="s">
        <v>11</v>
      </c>
      <c r="C232" s="6" t="s">
        <v>19</v>
      </c>
      <c r="D232" s="4">
        <v>0.6</v>
      </c>
      <c r="E232" s="4">
        <v>0</v>
      </c>
      <c r="F232" s="4">
        <v>16.5</v>
      </c>
      <c r="G232" s="4">
        <v>128</v>
      </c>
      <c r="H232" s="4">
        <v>7</v>
      </c>
      <c r="I232" s="4">
        <v>8</v>
      </c>
      <c r="J232" s="4">
        <v>20</v>
      </c>
      <c r="K232" s="4">
        <v>0.15</v>
      </c>
      <c r="L232" s="5">
        <v>0.04</v>
      </c>
      <c r="M232" s="4">
        <v>0.01</v>
      </c>
      <c r="N232" s="4">
        <v>0.06</v>
      </c>
      <c r="O232" s="50">
        <v>6.8</v>
      </c>
    </row>
    <row r="233" spans="1:15" ht="26.25" thickBot="1">
      <c r="A233" s="5"/>
      <c r="B233" s="35" t="s">
        <v>94</v>
      </c>
      <c r="C233" s="6" t="s">
        <v>166</v>
      </c>
      <c r="D233" s="4">
        <v>1</v>
      </c>
      <c r="E233" s="4">
        <v>9.1999999999999993</v>
      </c>
      <c r="F233" s="4">
        <v>22.8</v>
      </c>
      <c r="G233" s="4">
        <v>178</v>
      </c>
      <c r="H233" s="4">
        <v>0.2</v>
      </c>
      <c r="I233" s="4">
        <v>1</v>
      </c>
      <c r="J233" s="4">
        <v>3.96</v>
      </c>
      <c r="K233" s="4">
        <v>3.12</v>
      </c>
      <c r="L233" s="5">
        <v>0</v>
      </c>
      <c r="M233" s="4">
        <v>0.52</v>
      </c>
      <c r="N233" s="4">
        <v>2.72</v>
      </c>
      <c r="O233" s="50">
        <v>0</v>
      </c>
    </row>
    <row r="234" spans="1:15" ht="15.75" thickBot="1">
      <c r="A234" s="5"/>
      <c r="B234" s="4" t="s">
        <v>57</v>
      </c>
      <c r="C234" s="6" t="s">
        <v>12</v>
      </c>
      <c r="D234" s="4">
        <v>1.8</v>
      </c>
      <c r="E234" s="4">
        <v>0</v>
      </c>
      <c r="F234" s="4">
        <v>13</v>
      </c>
      <c r="G234" s="4">
        <v>65</v>
      </c>
      <c r="H234" s="4">
        <v>6.4</v>
      </c>
      <c r="I234" s="4">
        <v>16.5</v>
      </c>
      <c r="J234" s="4">
        <v>43.5</v>
      </c>
      <c r="K234" s="4">
        <v>0.5</v>
      </c>
      <c r="L234" s="5">
        <v>0</v>
      </c>
      <c r="M234" s="4">
        <v>0.05</v>
      </c>
      <c r="N234" s="4">
        <v>0.4</v>
      </c>
      <c r="O234" s="50">
        <v>0</v>
      </c>
    </row>
    <row r="235" spans="1:15">
      <c r="B235" s="20" t="s">
        <v>59</v>
      </c>
      <c r="C235" s="22"/>
      <c r="D235" s="22">
        <f t="shared" ref="D235:O235" si="25">SUM(D229:D234)</f>
        <v>28.990000000000002</v>
      </c>
      <c r="E235" s="22">
        <f t="shared" si="25"/>
        <v>20.549999999999997</v>
      </c>
      <c r="F235" s="22">
        <f t="shared" si="25"/>
        <v>118.22</v>
      </c>
      <c r="G235" s="22">
        <f t="shared" si="25"/>
        <v>824.52</v>
      </c>
      <c r="H235" s="22">
        <f t="shared" si="25"/>
        <v>95.98</v>
      </c>
      <c r="I235" s="22">
        <f t="shared" si="25"/>
        <v>60.8</v>
      </c>
      <c r="J235" s="22">
        <f t="shared" si="25"/>
        <v>125.49</v>
      </c>
      <c r="K235" s="22">
        <f t="shared" si="25"/>
        <v>5.6099999999999994</v>
      </c>
      <c r="L235" s="22">
        <f t="shared" si="25"/>
        <v>0.05</v>
      </c>
      <c r="M235" s="22">
        <f t="shared" si="25"/>
        <v>0.81</v>
      </c>
      <c r="N235" s="22">
        <f t="shared" si="25"/>
        <v>3.64</v>
      </c>
      <c r="O235" s="22">
        <f t="shared" si="25"/>
        <v>17.989999999999998</v>
      </c>
    </row>
    <row r="236" spans="1:15" ht="26.25" customHeight="1" thickBot="1">
      <c r="A236" s="22"/>
      <c r="B236" s="66" t="s">
        <v>74</v>
      </c>
      <c r="C236" s="66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1:15" ht="22.5" customHeight="1" thickBot="1">
      <c r="A237" s="31" t="s">
        <v>37</v>
      </c>
      <c r="B237" s="64" t="s">
        <v>39</v>
      </c>
      <c r="C237" s="64" t="s">
        <v>40</v>
      </c>
      <c r="D237" s="64" t="s">
        <v>41</v>
      </c>
      <c r="E237" s="64" t="s">
        <v>42</v>
      </c>
      <c r="F237" s="64" t="s">
        <v>43</v>
      </c>
      <c r="G237" s="64" t="s">
        <v>44</v>
      </c>
      <c r="H237" s="60" t="s">
        <v>45</v>
      </c>
      <c r="I237" s="61"/>
      <c r="J237" s="61"/>
      <c r="K237" s="62"/>
      <c r="L237" s="60" t="s">
        <v>46</v>
      </c>
      <c r="M237" s="61"/>
      <c r="N237" s="61"/>
      <c r="O237" s="63"/>
    </row>
    <row r="238" spans="1:15" ht="15.75" customHeight="1" thickBot="1">
      <c r="A238" s="32" t="s">
        <v>38</v>
      </c>
      <c r="B238" s="65"/>
      <c r="C238" s="65"/>
      <c r="D238" s="65"/>
      <c r="E238" s="65"/>
      <c r="F238" s="65"/>
      <c r="G238" s="65"/>
      <c r="H238" s="8" t="s">
        <v>47</v>
      </c>
      <c r="I238" s="8" t="s">
        <v>48</v>
      </c>
      <c r="J238" s="8" t="s">
        <v>49</v>
      </c>
      <c r="K238" s="8" t="s">
        <v>50</v>
      </c>
      <c r="L238" s="47" t="s">
        <v>51</v>
      </c>
      <c r="M238" s="8" t="s">
        <v>52</v>
      </c>
      <c r="N238" s="8" t="s">
        <v>53</v>
      </c>
      <c r="O238" s="49" t="s">
        <v>54</v>
      </c>
    </row>
    <row r="239" spans="1:15" ht="51.75" thickBot="1">
      <c r="A239" s="1">
        <v>219</v>
      </c>
      <c r="B239" s="33" t="s">
        <v>87</v>
      </c>
      <c r="C239" s="2" t="s">
        <v>93</v>
      </c>
      <c r="D239" s="3">
        <v>17.2</v>
      </c>
      <c r="E239" s="3">
        <v>10.24</v>
      </c>
      <c r="F239" s="3">
        <v>20.57</v>
      </c>
      <c r="G239" s="3">
        <v>249.36</v>
      </c>
      <c r="H239" s="3">
        <v>139.38</v>
      </c>
      <c r="I239" s="4">
        <v>23.91</v>
      </c>
      <c r="J239" s="4">
        <v>201.61</v>
      </c>
      <c r="K239" s="4">
        <v>0.68</v>
      </c>
      <c r="L239" s="5">
        <v>0.05</v>
      </c>
      <c r="M239" s="4">
        <v>0.3</v>
      </c>
      <c r="N239" s="4">
        <v>0.63</v>
      </c>
      <c r="O239" s="50">
        <v>0.22</v>
      </c>
    </row>
    <row r="240" spans="1:15" ht="15.75" thickBot="1">
      <c r="A240" s="5">
        <v>1009</v>
      </c>
      <c r="B240" s="4" t="s">
        <v>11</v>
      </c>
      <c r="C240" s="6" t="s">
        <v>78</v>
      </c>
      <c r="D240" s="4">
        <v>0</v>
      </c>
      <c r="E240" s="4">
        <v>0</v>
      </c>
      <c r="F240" s="4">
        <v>14.94</v>
      </c>
      <c r="G240" s="4">
        <v>56.85</v>
      </c>
      <c r="H240" s="4">
        <v>8.0500000000000007</v>
      </c>
      <c r="I240" s="4">
        <v>5.24</v>
      </c>
      <c r="J240" s="4">
        <v>9.7799999999999994</v>
      </c>
      <c r="K240" s="4">
        <v>0.9</v>
      </c>
      <c r="L240" s="4">
        <v>0</v>
      </c>
      <c r="M240" s="4">
        <v>0</v>
      </c>
      <c r="N240" s="4">
        <v>0</v>
      </c>
      <c r="O240" s="53">
        <v>2.9</v>
      </c>
    </row>
    <row r="241" spans="1:15">
      <c r="B241" s="20" t="s">
        <v>59</v>
      </c>
      <c r="C241" s="22"/>
      <c r="D241" s="22">
        <f t="shared" ref="D241:O241" si="26">SUM(D239:D240)</f>
        <v>17.2</v>
      </c>
      <c r="E241" s="22">
        <f t="shared" si="26"/>
        <v>10.24</v>
      </c>
      <c r="F241" s="22">
        <f t="shared" si="26"/>
        <v>35.51</v>
      </c>
      <c r="G241" s="22">
        <f t="shared" si="26"/>
        <v>306.21000000000004</v>
      </c>
      <c r="H241" s="22">
        <f t="shared" si="26"/>
        <v>147.43</v>
      </c>
      <c r="I241" s="22">
        <f t="shared" si="26"/>
        <v>29.15</v>
      </c>
      <c r="J241" s="22">
        <f t="shared" si="26"/>
        <v>211.39000000000001</v>
      </c>
      <c r="K241" s="22">
        <f t="shared" si="26"/>
        <v>1.58</v>
      </c>
      <c r="L241" s="22">
        <f t="shared" si="26"/>
        <v>0.05</v>
      </c>
      <c r="M241" s="22">
        <f t="shared" si="26"/>
        <v>0.3</v>
      </c>
      <c r="N241" s="22">
        <f t="shared" si="26"/>
        <v>0.63</v>
      </c>
      <c r="O241" s="22">
        <f t="shared" si="26"/>
        <v>3.12</v>
      </c>
    </row>
    <row r="242" spans="1:1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1:1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1:15" ht="21" customHeight="1">
      <c r="A244" s="22" t="s">
        <v>68</v>
      </c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ht="15.75" thickBot="1">
      <c r="A245" s="22"/>
      <c r="B245" s="66" t="s">
        <v>69</v>
      </c>
      <c r="C245" s="66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1:15" ht="22.5" customHeight="1" thickBot="1">
      <c r="A246" s="31" t="s">
        <v>37</v>
      </c>
      <c r="B246" s="64" t="s">
        <v>39</v>
      </c>
      <c r="C246" s="64" t="s">
        <v>40</v>
      </c>
      <c r="D246" s="64" t="s">
        <v>41</v>
      </c>
      <c r="E246" s="64" t="s">
        <v>42</v>
      </c>
      <c r="F246" s="64" t="s">
        <v>43</v>
      </c>
      <c r="G246" s="64" t="s">
        <v>44</v>
      </c>
      <c r="H246" s="60" t="s">
        <v>45</v>
      </c>
      <c r="I246" s="61"/>
      <c r="J246" s="61"/>
      <c r="K246" s="62"/>
      <c r="L246" s="60" t="s">
        <v>46</v>
      </c>
      <c r="M246" s="61"/>
      <c r="N246" s="61"/>
      <c r="O246" s="63"/>
    </row>
    <row r="247" spans="1:15" ht="15.75" customHeight="1" thickBot="1">
      <c r="A247" s="32" t="s">
        <v>38</v>
      </c>
      <c r="B247" s="65"/>
      <c r="C247" s="65"/>
      <c r="D247" s="65"/>
      <c r="E247" s="65"/>
      <c r="F247" s="65"/>
      <c r="G247" s="65"/>
      <c r="H247" s="8" t="s">
        <v>47</v>
      </c>
      <c r="I247" s="8" t="s">
        <v>48</v>
      </c>
      <c r="J247" s="8" t="s">
        <v>49</v>
      </c>
      <c r="K247" s="8" t="s">
        <v>50</v>
      </c>
      <c r="L247" s="47" t="s">
        <v>51</v>
      </c>
      <c r="M247" s="8" t="s">
        <v>52</v>
      </c>
      <c r="N247" s="8" t="s">
        <v>53</v>
      </c>
      <c r="O247" s="49" t="s">
        <v>54</v>
      </c>
    </row>
    <row r="248" spans="1:15" ht="39" thickBot="1">
      <c r="A248" s="1" t="s">
        <v>75</v>
      </c>
      <c r="B248" s="33" t="s">
        <v>14</v>
      </c>
      <c r="C248" s="2" t="s">
        <v>76</v>
      </c>
      <c r="D248" s="3">
        <v>5.34</v>
      </c>
      <c r="E248" s="3">
        <v>5</v>
      </c>
      <c r="F248" s="3">
        <v>21.33</v>
      </c>
      <c r="G248" s="3">
        <v>153</v>
      </c>
      <c r="H248" s="3">
        <v>82.37</v>
      </c>
      <c r="I248" s="4">
        <v>0</v>
      </c>
      <c r="J248" s="4">
        <v>0</v>
      </c>
      <c r="K248" s="4">
        <v>0.27</v>
      </c>
      <c r="L248" s="5">
        <v>0</v>
      </c>
      <c r="M248" s="4">
        <v>0.15</v>
      </c>
      <c r="N248" s="4">
        <v>0</v>
      </c>
      <c r="O248" s="50">
        <v>0.46</v>
      </c>
    </row>
    <row r="249" spans="1:15" ht="15.75" thickBot="1">
      <c r="A249" s="5">
        <v>1009</v>
      </c>
      <c r="B249" s="4" t="s">
        <v>11</v>
      </c>
      <c r="C249" s="6" t="s">
        <v>78</v>
      </c>
      <c r="D249" s="4">
        <v>0</v>
      </c>
      <c r="E249" s="4">
        <v>0</v>
      </c>
      <c r="F249" s="4">
        <v>14.94</v>
      </c>
      <c r="G249" s="4">
        <v>56.85</v>
      </c>
      <c r="H249" s="4">
        <v>8.0500000000000007</v>
      </c>
      <c r="I249" s="4">
        <v>5.24</v>
      </c>
      <c r="J249" s="4">
        <v>9.7799999999999994</v>
      </c>
      <c r="K249" s="4">
        <v>0.9</v>
      </c>
      <c r="L249" s="4">
        <v>0</v>
      </c>
      <c r="M249" s="4">
        <v>0</v>
      </c>
      <c r="N249" s="4">
        <v>0</v>
      </c>
      <c r="O249" s="53">
        <v>2.9</v>
      </c>
    </row>
    <row r="250" spans="1:15" ht="18.75" customHeight="1">
      <c r="B250" s="20" t="s">
        <v>59</v>
      </c>
      <c r="C250" s="22"/>
      <c r="D250" s="22">
        <f t="shared" ref="D250:O250" si="27">SUM(D248:D249)</f>
        <v>5.34</v>
      </c>
      <c r="E250" s="22">
        <f t="shared" si="27"/>
        <v>5</v>
      </c>
      <c r="F250" s="22">
        <f t="shared" si="27"/>
        <v>36.269999999999996</v>
      </c>
      <c r="G250" s="22">
        <f t="shared" si="27"/>
        <v>209.85</v>
      </c>
      <c r="H250" s="22">
        <f t="shared" si="27"/>
        <v>90.42</v>
      </c>
      <c r="I250" s="22">
        <f t="shared" si="27"/>
        <v>5.24</v>
      </c>
      <c r="J250" s="22">
        <f t="shared" si="27"/>
        <v>9.7799999999999994</v>
      </c>
      <c r="K250" s="22">
        <f t="shared" si="27"/>
        <v>1.17</v>
      </c>
      <c r="L250" s="22">
        <f t="shared" si="27"/>
        <v>0</v>
      </c>
      <c r="M250" s="22">
        <f t="shared" si="27"/>
        <v>0.15</v>
      </c>
      <c r="N250" s="22">
        <f t="shared" si="27"/>
        <v>0</v>
      </c>
      <c r="O250" s="22">
        <f t="shared" si="27"/>
        <v>3.36</v>
      </c>
    </row>
    <row r="251" spans="1:15" ht="18.75" customHeight="1" thickBot="1">
      <c r="B251" s="34" t="s">
        <v>72</v>
      </c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1:15" ht="15.75" thickBot="1">
      <c r="A252" s="19" t="s">
        <v>37</v>
      </c>
      <c r="B252" s="64" t="s">
        <v>39</v>
      </c>
      <c r="C252" s="64" t="s">
        <v>40</v>
      </c>
      <c r="D252" s="64" t="s">
        <v>41</v>
      </c>
      <c r="E252" s="64" t="s">
        <v>42</v>
      </c>
      <c r="F252" s="64" t="s">
        <v>43</v>
      </c>
      <c r="G252" s="64" t="s">
        <v>44</v>
      </c>
      <c r="H252" s="60" t="s">
        <v>45</v>
      </c>
      <c r="I252" s="61"/>
      <c r="J252" s="61"/>
      <c r="K252" s="62"/>
      <c r="L252" s="60" t="s">
        <v>46</v>
      </c>
      <c r="M252" s="61"/>
      <c r="N252" s="61"/>
      <c r="O252" s="63"/>
    </row>
    <row r="253" spans="1:15" ht="15.75" thickBot="1">
      <c r="A253" s="7" t="s">
        <v>38</v>
      </c>
      <c r="B253" s="65"/>
      <c r="C253" s="65"/>
      <c r="D253" s="65"/>
      <c r="E253" s="65"/>
      <c r="F253" s="65"/>
      <c r="G253" s="65"/>
      <c r="H253" s="8" t="s">
        <v>47</v>
      </c>
      <c r="I253" s="8" t="s">
        <v>48</v>
      </c>
      <c r="J253" s="8" t="s">
        <v>49</v>
      </c>
      <c r="K253" s="8" t="s">
        <v>50</v>
      </c>
      <c r="L253" s="47" t="s">
        <v>51</v>
      </c>
      <c r="M253" s="8" t="s">
        <v>52</v>
      </c>
      <c r="N253" s="8" t="s">
        <v>53</v>
      </c>
      <c r="O253" s="49" t="s">
        <v>54</v>
      </c>
    </row>
    <row r="254" spans="1:15" ht="26.25" thickBot="1">
      <c r="A254" s="5" t="s">
        <v>149</v>
      </c>
      <c r="B254" s="4" t="s">
        <v>14</v>
      </c>
      <c r="C254" s="6" t="s">
        <v>120</v>
      </c>
      <c r="D254" s="4">
        <v>2.97</v>
      </c>
      <c r="E254" s="4">
        <v>5.42</v>
      </c>
      <c r="F254" s="4">
        <v>22.4</v>
      </c>
      <c r="G254" s="4">
        <v>149.65</v>
      </c>
      <c r="H254" s="4">
        <v>29.7</v>
      </c>
      <c r="I254" s="4">
        <v>2.5000000000000001E-2</v>
      </c>
      <c r="J254" s="4">
        <v>0.95</v>
      </c>
      <c r="K254" s="4">
        <v>0.55000000000000004</v>
      </c>
      <c r="L254" s="5">
        <v>0.23</v>
      </c>
      <c r="M254" s="4">
        <v>0</v>
      </c>
      <c r="N254" s="4">
        <v>0</v>
      </c>
      <c r="O254" s="50">
        <v>5.81</v>
      </c>
    </row>
    <row r="255" spans="1:15" ht="26.25" thickBot="1">
      <c r="A255" s="5" t="s">
        <v>135</v>
      </c>
      <c r="B255" s="4" t="s">
        <v>11</v>
      </c>
      <c r="C255" s="6" t="s">
        <v>136</v>
      </c>
      <c r="D255" s="3">
        <v>4.0999999999999996</v>
      </c>
      <c r="E255" s="3">
        <v>6.6</v>
      </c>
      <c r="F255" s="4">
        <v>24.3</v>
      </c>
      <c r="G255" s="4">
        <v>184.94</v>
      </c>
      <c r="H255" s="4">
        <v>57.3</v>
      </c>
      <c r="I255" s="4">
        <v>0.16</v>
      </c>
      <c r="J255" s="4">
        <v>18.239999999999998</v>
      </c>
      <c r="K255" s="4">
        <v>1.4</v>
      </c>
      <c r="L255" s="5">
        <v>0</v>
      </c>
      <c r="M255" s="4">
        <v>0.05</v>
      </c>
      <c r="N255" s="4">
        <v>1.6</v>
      </c>
      <c r="O255" s="50">
        <v>9.1</v>
      </c>
    </row>
    <row r="256" spans="1:15" ht="26.25" thickBot="1">
      <c r="A256" s="5" t="s">
        <v>132</v>
      </c>
      <c r="B256" s="4" t="s">
        <v>133</v>
      </c>
      <c r="C256" s="6" t="s">
        <v>34</v>
      </c>
      <c r="D256" s="4">
        <v>18.8</v>
      </c>
      <c r="E256" s="4">
        <v>14.1</v>
      </c>
      <c r="F256" s="4">
        <v>12.5</v>
      </c>
      <c r="G256" s="4">
        <v>191</v>
      </c>
      <c r="H256" s="4">
        <v>14.3</v>
      </c>
      <c r="I256" s="4">
        <v>5.3</v>
      </c>
      <c r="J256" s="4">
        <v>17.100000000000001</v>
      </c>
      <c r="K256" s="4">
        <v>0.1</v>
      </c>
      <c r="L256" s="5">
        <v>0.04</v>
      </c>
      <c r="M256" s="4">
        <v>0.03</v>
      </c>
      <c r="N256" s="4">
        <v>1.6</v>
      </c>
      <c r="O256" s="50">
        <v>3.2</v>
      </c>
    </row>
    <row r="257" spans="1:15" ht="15.75" thickBot="1">
      <c r="A257" s="5"/>
      <c r="B257" s="40" t="s">
        <v>11</v>
      </c>
      <c r="C257" s="6" t="s">
        <v>162</v>
      </c>
      <c r="D257" s="4">
        <v>3</v>
      </c>
      <c r="E257" s="4">
        <v>1</v>
      </c>
      <c r="F257" s="4">
        <v>42</v>
      </c>
      <c r="G257" s="4">
        <v>192</v>
      </c>
      <c r="H257" s="4">
        <v>1.6</v>
      </c>
      <c r="I257" s="4">
        <v>22</v>
      </c>
      <c r="J257" s="4">
        <v>7</v>
      </c>
      <c r="K257" s="4">
        <v>6.6</v>
      </c>
      <c r="L257" s="5">
        <v>4.4000000000000004</v>
      </c>
      <c r="M257" s="4">
        <v>5.4</v>
      </c>
      <c r="N257" s="4">
        <v>9</v>
      </c>
      <c r="O257" s="50">
        <v>22</v>
      </c>
    </row>
    <row r="258" spans="1:15" ht="15.75" thickBot="1">
      <c r="A258" s="9"/>
      <c r="B258" s="4" t="s">
        <v>57</v>
      </c>
      <c r="C258" s="11" t="s">
        <v>36</v>
      </c>
      <c r="D258" s="10">
        <v>1.8</v>
      </c>
      <c r="E258" s="10">
        <v>0</v>
      </c>
      <c r="F258" s="10">
        <v>13</v>
      </c>
      <c r="G258" s="10">
        <v>65</v>
      </c>
      <c r="H258" s="10">
        <v>6.4</v>
      </c>
      <c r="I258" s="10">
        <v>16.5</v>
      </c>
      <c r="J258" s="10">
        <v>43.5</v>
      </c>
      <c r="K258" s="10">
        <v>0.5</v>
      </c>
      <c r="L258" s="48">
        <v>0</v>
      </c>
      <c r="M258" s="10">
        <v>0.05</v>
      </c>
      <c r="N258" s="10">
        <v>0.4</v>
      </c>
      <c r="O258" s="54">
        <v>0</v>
      </c>
    </row>
    <row r="259" spans="1:15" ht="15.75" thickBot="1">
      <c r="A259" s="5">
        <v>1009</v>
      </c>
      <c r="B259" s="4" t="s">
        <v>11</v>
      </c>
      <c r="C259" s="6" t="s">
        <v>78</v>
      </c>
      <c r="D259" s="4">
        <v>0</v>
      </c>
      <c r="E259" s="4">
        <v>0</v>
      </c>
      <c r="F259" s="4">
        <v>14.94</v>
      </c>
      <c r="G259" s="4">
        <v>56.85</v>
      </c>
      <c r="H259" s="4">
        <v>8.0500000000000007</v>
      </c>
      <c r="I259" s="4">
        <v>5.24</v>
      </c>
      <c r="J259" s="4">
        <v>9.7799999999999994</v>
      </c>
      <c r="K259" s="4">
        <v>0.9</v>
      </c>
      <c r="L259" s="4">
        <v>0</v>
      </c>
      <c r="M259" s="4">
        <v>0</v>
      </c>
      <c r="N259" s="4">
        <v>0</v>
      </c>
      <c r="O259" s="53">
        <v>2.9</v>
      </c>
    </row>
    <row r="260" spans="1:15">
      <c r="B260" s="23" t="s">
        <v>59</v>
      </c>
      <c r="C260" s="22"/>
      <c r="D260" s="22">
        <f t="shared" ref="D260:O260" si="28">SUM(D254:D258)</f>
        <v>30.67</v>
      </c>
      <c r="E260" s="22">
        <f t="shared" si="28"/>
        <v>27.119999999999997</v>
      </c>
      <c r="F260" s="22">
        <f t="shared" si="28"/>
        <v>114.2</v>
      </c>
      <c r="G260" s="22">
        <f t="shared" si="28"/>
        <v>782.59</v>
      </c>
      <c r="H260" s="22">
        <f t="shared" si="28"/>
        <v>109.3</v>
      </c>
      <c r="I260" s="22">
        <f t="shared" si="28"/>
        <v>43.984999999999999</v>
      </c>
      <c r="J260" s="22">
        <f t="shared" si="28"/>
        <v>86.789999999999992</v>
      </c>
      <c r="K260" s="22">
        <f t="shared" si="28"/>
        <v>9.1499999999999986</v>
      </c>
      <c r="L260" s="22">
        <f t="shared" si="28"/>
        <v>4.67</v>
      </c>
      <c r="M260" s="22">
        <f t="shared" si="28"/>
        <v>5.53</v>
      </c>
      <c r="N260" s="22">
        <f t="shared" si="28"/>
        <v>12.6</v>
      </c>
      <c r="O260" s="22">
        <f t="shared" si="28"/>
        <v>40.11</v>
      </c>
    </row>
    <row r="261" spans="1:1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1:15" ht="15.75" thickBot="1">
      <c r="A262" s="22"/>
      <c r="B262" s="66" t="s">
        <v>74</v>
      </c>
      <c r="C262" s="66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1:15" ht="22.5" customHeight="1" thickBot="1">
      <c r="A263" s="31" t="s">
        <v>37</v>
      </c>
      <c r="B263" s="64" t="s">
        <v>39</v>
      </c>
      <c r="C263" s="64" t="s">
        <v>40</v>
      </c>
      <c r="D263" s="64" t="s">
        <v>41</v>
      </c>
      <c r="E263" s="64" t="s">
        <v>42</v>
      </c>
      <c r="F263" s="64" t="s">
        <v>43</v>
      </c>
      <c r="G263" s="64" t="s">
        <v>44</v>
      </c>
      <c r="H263" s="60" t="s">
        <v>45</v>
      </c>
      <c r="I263" s="61"/>
      <c r="J263" s="61"/>
      <c r="K263" s="62"/>
      <c r="L263" s="60" t="s">
        <v>46</v>
      </c>
      <c r="M263" s="61"/>
      <c r="N263" s="61"/>
      <c r="O263" s="63"/>
    </row>
    <row r="264" spans="1:15" ht="16.5" customHeight="1" thickBot="1">
      <c r="A264" s="32" t="s">
        <v>38</v>
      </c>
      <c r="B264" s="65"/>
      <c r="C264" s="65"/>
      <c r="D264" s="65"/>
      <c r="E264" s="65"/>
      <c r="F264" s="65"/>
      <c r="G264" s="65"/>
      <c r="H264" s="8" t="s">
        <v>47</v>
      </c>
      <c r="I264" s="8" t="s">
        <v>48</v>
      </c>
      <c r="J264" s="8" t="s">
        <v>49</v>
      </c>
      <c r="K264" s="8" t="s">
        <v>50</v>
      </c>
      <c r="L264" s="47" t="s">
        <v>51</v>
      </c>
      <c r="M264" s="8" t="s">
        <v>52</v>
      </c>
      <c r="N264" s="8" t="s">
        <v>53</v>
      </c>
      <c r="O264" s="49" t="s">
        <v>54</v>
      </c>
    </row>
    <row r="265" spans="1:15" ht="15.75" thickBot="1">
      <c r="A265" s="1" t="s">
        <v>127</v>
      </c>
      <c r="B265" s="35" t="s">
        <v>94</v>
      </c>
      <c r="C265" s="2" t="s">
        <v>70</v>
      </c>
      <c r="D265" s="3">
        <v>5.0999999999999996</v>
      </c>
      <c r="E265" s="3">
        <v>4.5999999999999996</v>
      </c>
      <c r="F265" s="3">
        <v>0.3</v>
      </c>
      <c r="G265" s="3">
        <v>63</v>
      </c>
      <c r="H265" s="3">
        <v>22</v>
      </c>
      <c r="I265" s="4">
        <v>0.18</v>
      </c>
      <c r="J265" s="4">
        <v>0.08</v>
      </c>
      <c r="K265" s="4">
        <v>0.77</v>
      </c>
      <c r="L265" s="5">
        <v>0.21</v>
      </c>
      <c r="M265" s="4">
        <v>0.04</v>
      </c>
      <c r="N265" s="4">
        <v>0.26</v>
      </c>
      <c r="O265" s="50">
        <v>0</v>
      </c>
    </row>
    <row r="266" spans="1:15" ht="26.25" thickBot="1">
      <c r="A266" s="5" t="s">
        <v>121</v>
      </c>
      <c r="B266" s="4" t="s">
        <v>122</v>
      </c>
      <c r="C266" s="6" t="s">
        <v>71</v>
      </c>
      <c r="D266" s="4">
        <v>0.10299999999999999</v>
      </c>
      <c r="E266" s="4">
        <v>7.0000000000000001E-3</v>
      </c>
      <c r="F266" s="4">
        <v>14.15</v>
      </c>
      <c r="G266" s="4">
        <v>57.11</v>
      </c>
      <c r="H266" s="4">
        <v>2.82</v>
      </c>
      <c r="I266" s="4">
        <v>1.4E-3</v>
      </c>
      <c r="J266" s="4">
        <v>9.7799999999999994</v>
      </c>
      <c r="K266" s="4">
        <v>12.54</v>
      </c>
      <c r="L266" s="5">
        <v>0</v>
      </c>
      <c r="M266" s="4">
        <v>0</v>
      </c>
      <c r="N266" s="4">
        <v>0</v>
      </c>
      <c r="O266" s="50">
        <v>2.9</v>
      </c>
    </row>
    <row r="267" spans="1:15" ht="15.75" thickBot="1">
      <c r="A267" s="5">
        <v>428</v>
      </c>
      <c r="B267" s="33" t="s">
        <v>87</v>
      </c>
      <c r="C267" s="6" t="s">
        <v>89</v>
      </c>
      <c r="D267" s="4">
        <v>7.74</v>
      </c>
      <c r="E267" s="4">
        <v>7.5</v>
      </c>
      <c r="F267" s="4">
        <v>56.88</v>
      </c>
      <c r="G267" s="4">
        <v>326.33</v>
      </c>
      <c r="H267" s="4">
        <v>12.18</v>
      </c>
      <c r="I267" s="4">
        <v>10.11</v>
      </c>
      <c r="J267" s="4">
        <v>53.15</v>
      </c>
      <c r="K267" s="4">
        <v>0.8</v>
      </c>
      <c r="L267" s="5">
        <v>0.02</v>
      </c>
      <c r="M267" s="4">
        <v>0.2</v>
      </c>
      <c r="N267" s="4">
        <v>1.46</v>
      </c>
      <c r="O267" s="50">
        <v>3</v>
      </c>
    </row>
    <row r="268" spans="1:15">
      <c r="B268" s="20" t="s">
        <v>59</v>
      </c>
      <c r="C268" s="22"/>
      <c r="D268" s="22">
        <f t="shared" ref="D268:O268" si="29">SUM(D265:D267)</f>
        <v>12.943</v>
      </c>
      <c r="E268" s="22">
        <f t="shared" si="29"/>
        <v>12.106999999999999</v>
      </c>
      <c r="F268" s="22">
        <f t="shared" si="29"/>
        <v>71.33</v>
      </c>
      <c r="G268" s="22">
        <f t="shared" si="29"/>
        <v>446.44</v>
      </c>
      <c r="H268" s="22">
        <f t="shared" si="29"/>
        <v>37</v>
      </c>
      <c r="I268" s="22">
        <f t="shared" si="29"/>
        <v>10.291399999999999</v>
      </c>
      <c r="J268" s="22">
        <f t="shared" si="29"/>
        <v>63.01</v>
      </c>
      <c r="K268" s="22">
        <f t="shared" si="29"/>
        <v>14.11</v>
      </c>
      <c r="L268" s="22">
        <f t="shared" si="29"/>
        <v>0.22999999999999998</v>
      </c>
      <c r="M268" s="22">
        <f t="shared" si="29"/>
        <v>0.24000000000000002</v>
      </c>
      <c r="N268" s="22">
        <f t="shared" si="29"/>
        <v>1.72</v>
      </c>
      <c r="O268" s="22">
        <f t="shared" si="29"/>
        <v>5.9</v>
      </c>
    </row>
    <row r="269" spans="1:1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1:15" hidden="1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1:15" hidden="1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1:15" ht="18.75" hidden="1">
      <c r="B272" s="21"/>
      <c r="C272" s="21"/>
      <c r="D272" s="18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1:15" ht="18.75" hidden="1">
      <c r="B273" s="12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</row>
    <row r="274" spans="1:15" hidden="1">
      <c r="A274" s="22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1:15" ht="15.75" hidden="1" customHeight="1" thickBot="1">
      <c r="A275" s="28"/>
      <c r="B275" s="69"/>
      <c r="C275" s="69"/>
      <c r="D275" s="69"/>
      <c r="E275" s="69"/>
      <c r="F275" s="69"/>
      <c r="G275" s="69"/>
      <c r="H275" s="67"/>
      <c r="I275" s="68"/>
      <c r="J275" s="68"/>
      <c r="K275" s="71"/>
      <c r="L275" s="67"/>
      <c r="M275" s="68"/>
      <c r="N275" s="68"/>
      <c r="O275" s="68"/>
    </row>
    <row r="276" spans="1:15" ht="15.75" hidden="1" thickBot="1">
      <c r="A276" s="29"/>
      <c r="B276" s="70"/>
      <c r="C276" s="70"/>
      <c r="D276" s="70"/>
      <c r="E276" s="70"/>
      <c r="F276" s="70"/>
      <c r="G276" s="70"/>
      <c r="H276" s="15"/>
      <c r="I276" s="15"/>
      <c r="J276" s="15"/>
      <c r="K276" s="15"/>
      <c r="L276" s="15"/>
      <c r="M276" s="15"/>
      <c r="N276" s="15"/>
      <c r="O276" s="44"/>
    </row>
    <row r="277" spans="1:15" ht="22.5" hidden="1" customHeight="1" thickBot="1">
      <c r="A277" s="30"/>
      <c r="B277" s="10"/>
      <c r="C277" s="11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43"/>
    </row>
    <row r="278" spans="1:15" ht="15.75" hidden="1" thickBot="1">
      <c r="A278" s="9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43"/>
    </row>
    <row r="279" spans="1:15" ht="15.75" hidden="1" thickBot="1">
      <c r="A279" s="9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43"/>
    </row>
    <row r="280" spans="1:15" ht="15.75" hidden="1" thickBot="1">
      <c r="A280" s="9"/>
      <c r="B280" s="10"/>
      <c r="C280" s="11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43"/>
    </row>
    <row r="281" spans="1:15" ht="15.75" hidden="1" thickBot="1">
      <c r="A281" s="9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43"/>
    </row>
    <row r="282" spans="1:15" ht="15.75" hidden="1" thickBot="1">
      <c r="A282" s="9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43"/>
    </row>
    <row r="283" spans="1:15" hidden="1">
      <c r="B283" s="23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1:15" hidden="1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1:15" hidden="1">
      <c r="A285" s="22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</row>
    <row r="286" spans="1:15" ht="15.75" hidden="1" thickBot="1">
      <c r="A286" s="13"/>
      <c r="B286" s="69"/>
      <c r="C286" s="69"/>
      <c r="D286" s="69"/>
      <c r="E286" s="69"/>
      <c r="F286" s="69"/>
      <c r="G286" s="69"/>
      <c r="H286" s="67"/>
      <c r="I286" s="68"/>
      <c r="J286" s="68"/>
      <c r="K286" s="71"/>
      <c r="L286" s="67"/>
      <c r="M286" s="68"/>
      <c r="N286" s="68"/>
      <c r="O286" s="68"/>
    </row>
    <row r="287" spans="1:15" ht="15.75" hidden="1" thickBot="1">
      <c r="A287" s="14"/>
      <c r="B287" s="70"/>
      <c r="C287" s="70"/>
      <c r="D287" s="70"/>
      <c r="E287" s="70"/>
      <c r="F287" s="70"/>
      <c r="G287" s="70"/>
      <c r="H287" s="15"/>
      <c r="I287" s="15"/>
      <c r="J287" s="15"/>
      <c r="K287" s="15"/>
      <c r="L287" s="15"/>
      <c r="M287" s="15"/>
      <c r="N287" s="15"/>
      <c r="O287" s="44"/>
    </row>
    <row r="288" spans="1:15" ht="15.75" hidden="1" thickBot="1">
      <c r="A288" s="9"/>
      <c r="B288" s="10"/>
      <c r="C288" s="11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43"/>
    </row>
    <row r="289" spans="1:15" ht="22.5" hidden="1" customHeight="1" thickBot="1">
      <c r="A289" s="9"/>
      <c r="B289" s="10"/>
      <c r="C289" s="11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43"/>
    </row>
    <row r="290" spans="1:15" ht="15.75" hidden="1" thickBot="1">
      <c r="A290" s="9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43"/>
    </row>
    <row r="291" spans="1:15" ht="15.75" hidden="1" thickBot="1">
      <c r="A291" s="9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43"/>
    </row>
    <row r="292" spans="1:15" ht="15.75" hidden="1" thickBot="1">
      <c r="A292" s="9"/>
      <c r="B292" s="10"/>
      <c r="C292" s="11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43"/>
    </row>
    <row r="293" spans="1:15" ht="15.75" hidden="1" thickBot="1">
      <c r="A293" s="9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43"/>
    </row>
    <row r="294" spans="1:15" hidden="1">
      <c r="B294" s="23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1:15" hidden="1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</row>
    <row r="296" spans="1:15" hidden="1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</row>
    <row r="297" spans="1:15" hidden="1">
      <c r="A297" s="22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</row>
    <row r="298" spans="1:15" ht="15.75" hidden="1" thickBot="1">
      <c r="A298" s="13"/>
      <c r="B298" s="69"/>
      <c r="C298" s="69"/>
      <c r="D298" s="69"/>
      <c r="E298" s="69"/>
      <c r="F298" s="69"/>
      <c r="G298" s="69"/>
      <c r="H298" s="67"/>
      <c r="I298" s="68"/>
      <c r="J298" s="68"/>
      <c r="K298" s="71"/>
      <c r="L298" s="67"/>
      <c r="M298" s="68"/>
      <c r="N298" s="68"/>
      <c r="O298" s="68"/>
    </row>
    <row r="299" spans="1:15" ht="15.75" hidden="1" thickBot="1">
      <c r="A299" s="14"/>
      <c r="B299" s="70"/>
      <c r="C299" s="70"/>
      <c r="D299" s="70"/>
      <c r="E299" s="70"/>
      <c r="F299" s="70"/>
      <c r="G299" s="70"/>
      <c r="H299" s="15"/>
      <c r="I299" s="15"/>
      <c r="J299" s="15"/>
      <c r="K299" s="15"/>
      <c r="L299" s="15"/>
      <c r="M299" s="15"/>
      <c r="N299" s="15"/>
      <c r="O299" s="44"/>
    </row>
    <row r="300" spans="1:15" ht="22.5" hidden="1" customHeight="1" thickBot="1">
      <c r="A300" s="9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43"/>
    </row>
    <row r="301" spans="1:15" ht="15.75" hidden="1" thickBot="1">
      <c r="A301" s="9"/>
      <c r="B301" s="10"/>
      <c r="C301" s="11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43"/>
    </row>
    <row r="302" spans="1:15" ht="15.75" hidden="1" thickBot="1">
      <c r="A302" s="9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43"/>
    </row>
    <row r="303" spans="1:15" ht="15.75" hidden="1" thickBot="1">
      <c r="A303" s="9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43"/>
    </row>
    <row r="304" spans="1:15" ht="15.75" hidden="1" thickBot="1">
      <c r="A304" s="9"/>
      <c r="B304" s="10"/>
      <c r="C304" s="11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43"/>
    </row>
    <row r="305" spans="1:15" ht="15.75" hidden="1" thickBot="1">
      <c r="A305" s="9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43"/>
    </row>
    <row r="306" spans="1:15" hidden="1">
      <c r="B306" s="23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1:15" hidden="1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</row>
    <row r="308" spans="1:15" hidden="1">
      <c r="A308" s="22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1:15" ht="15.75" hidden="1" thickBot="1">
      <c r="A309" s="13"/>
      <c r="B309" s="69"/>
      <c r="C309" s="69"/>
      <c r="D309" s="69"/>
      <c r="E309" s="69"/>
      <c r="F309" s="69"/>
      <c r="G309" s="69"/>
      <c r="H309" s="67"/>
      <c r="I309" s="68"/>
      <c r="J309" s="68"/>
      <c r="K309" s="71"/>
      <c r="L309" s="67"/>
      <c r="M309" s="68"/>
      <c r="N309" s="68"/>
      <c r="O309" s="68"/>
    </row>
    <row r="310" spans="1:15" ht="15.75" hidden="1" thickBot="1">
      <c r="A310" s="14"/>
      <c r="B310" s="70"/>
      <c r="C310" s="70"/>
      <c r="D310" s="70"/>
      <c r="E310" s="70"/>
      <c r="F310" s="70"/>
      <c r="G310" s="70"/>
      <c r="H310" s="15"/>
      <c r="I310" s="15"/>
      <c r="J310" s="15"/>
      <c r="K310" s="15"/>
      <c r="L310" s="15"/>
      <c r="M310" s="15"/>
      <c r="N310" s="15"/>
      <c r="O310" s="44"/>
    </row>
    <row r="311" spans="1:15" ht="22.5" hidden="1" customHeight="1" thickBot="1">
      <c r="A311" s="9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45"/>
    </row>
    <row r="312" spans="1:15" ht="15.75" hidden="1" thickBot="1">
      <c r="A312" s="9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43"/>
    </row>
    <row r="313" spans="1:15" ht="15.75" hidden="1" thickBot="1">
      <c r="A313" s="9"/>
      <c r="B313" s="10"/>
      <c r="C313" s="11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43"/>
    </row>
    <row r="314" spans="1:15" ht="15.75" hidden="1" thickBot="1">
      <c r="A314" s="9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43"/>
    </row>
    <row r="315" spans="1:15" ht="15.75" hidden="1" thickBot="1">
      <c r="A315" s="9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43"/>
    </row>
    <row r="316" spans="1:15" ht="15.75" hidden="1" thickBot="1">
      <c r="A316" s="9"/>
      <c r="B316" s="10"/>
      <c r="C316" s="11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43"/>
    </row>
    <row r="317" spans="1:15" hidden="1">
      <c r="B317" s="23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1:15" hidden="1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1:15" hidden="1">
      <c r="A319" s="22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1:15" ht="15.75" hidden="1" thickBot="1">
      <c r="A320" s="13"/>
      <c r="B320" s="69"/>
      <c r="C320" s="69"/>
      <c r="D320" s="69"/>
      <c r="E320" s="69"/>
      <c r="F320" s="69"/>
      <c r="G320" s="69"/>
      <c r="H320" s="67"/>
      <c r="I320" s="68"/>
      <c r="J320" s="68"/>
      <c r="K320" s="71"/>
      <c r="L320" s="67"/>
      <c r="M320" s="68"/>
      <c r="N320" s="68"/>
      <c r="O320" s="68"/>
    </row>
    <row r="321" spans="1:15" ht="15.75" hidden="1" thickBot="1">
      <c r="A321" s="14"/>
      <c r="B321" s="70"/>
      <c r="C321" s="70"/>
      <c r="D321" s="70"/>
      <c r="E321" s="70"/>
      <c r="F321" s="70"/>
      <c r="G321" s="70"/>
      <c r="H321" s="15"/>
      <c r="I321" s="15"/>
      <c r="J321" s="15"/>
      <c r="K321" s="15"/>
      <c r="L321" s="15"/>
      <c r="M321" s="15"/>
      <c r="N321" s="15"/>
      <c r="O321" s="44"/>
    </row>
    <row r="322" spans="1:15" ht="15.75" hidden="1" thickBot="1">
      <c r="A322" s="9"/>
      <c r="B322" s="10"/>
      <c r="C322" s="11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43"/>
    </row>
    <row r="323" spans="1:15" ht="22.5" hidden="1" customHeight="1" thickBot="1">
      <c r="A323" s="9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43"/>
    </row>
    <row r="324" spans="1:15" ht="15.75" hidden="1" thickBot="1">
      <c r="A324" s="9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43"/>
    </row>
    <row r="325" spans="1:15" hidden="1">
      <c r="A325" s="16"/>
      <c r="B325" s="76"/>
      <c r="C325" s="78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4"/>
    </row>
    <row r="326" spans="1:15" ht="15.75" hidden="1" thickBot="1">
      <c r="A326" s="9"/>
      <c r="B326" s="77"/>
      <c r="C326" s="79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5"/>
    </row>
    <row r="327" spans="1:15" ht="15.75" hidden="1" thickBot="1">
      <c r="A327" s="9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43"/>
    </row>
    <row r="328" spans="1:15" ht="15.75" hidden="1" thickBot="1">
      <c r="A328" s="9"/>
      <c r="B328" s="10"/>
      <c r="C328" s="11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43"/>
    </row>
    <row r="329" spans="1:15" hidden="1">
      <c r="B329" s="23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1:15" hidden="1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</row>
    <row r="331" spans="1:15" hidden="1">
      <c r="A331" s="22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</row>
    <row r="332" spans="1:15" ht="15.75" hidden="1" thickBot="1">
      <c r="A332" s="13"/>
      <c r="B332" s="69"/>
      <c r="C332" s="69"/>
      <c r="D332" s="69"/>
      <c r="E332" s="69"/>
      <c r="F332" s="69"/>
      <c r="G332" s="69"/>
      <c r="H332" s="67"/>
      <c r="I332" s="68"/>
      <c r="J332" s="68"/>
      <c r="K332" s="71"/>
      <c r="L332" s="67"/>
      <c r="M332" s="68"/>
      <c r="N332" s="68"/>
      <c r="O332" s="68"/>
    </row>
    <row r="333" spans="1:15" ht="15.75" hidden="1" thickBot="1">
      <c r="A333" s="14"/>
      <c r="B333" s="70"/>
      <c r="C333" s="70"/>
      <c r="D333" s="70"/>
      <c r="E333" s="70"/>
      <c r="F333" s="70"/>
      <c r="G333" s="70"/>
      <c r="H333" s="15"/>
      <c r="I333" s="15"/>
      <c r="J333" s="15"/>
      <c r="K333" s="15"/>
      <c r="L333" s="15"/>
      <c r="M333" s="15"/>
      <c r="N333" s="15"/>
      <c r="O333" s="44"/>
    </row>
    <row r="334" spans="1:15" ht="22.5" hidden="1" customHeight="1" thickBot="1">
      <c r="A334" s="9"/>
      <c r="B334" s="10"/>
      <c r="C334" s="11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43"/>
    </row>
    <row r="335" spans="1:15" ht="15.75" hidden="1" thickBot="1">
      <c r="A335" s="9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43"/>
    </row>
    <row r="336" spans="1:15" ht="15.75" hidden="1" thickBot="1">
      <c r="A336" s="9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43"/>
    </row>
    <row r="337" spans="1:15" ht="15.75" hidden="1" thickBot="1">
      <c r="A337" s="9"/>
      <c r="B337" s="10"/>
      <c r="C337" s="11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43"/>
    </row>
    <row r="338" spans="1:15" ht="15.75" hidden="1" thickBot="1">
      <c r="A338" s="9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43"/>
    </row>
    <row r="339" spans="1:15" ht="15.75" hidden="1" thickBot="1">
      <c r="A339" s="9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43"/>
    </row>
    <row r="340" spans="1:15" hidden="1">
      <c r="B340" s="23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1:15" hidden="1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</row>
    <row r="342" spans="1:15" hidden="1">
      <c r="A342" s="22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1:15" ht="15.75" hidden="1" thickBot="1">
      <c r="A343" s="13"/>
      <c r="B343" s="69"/>
      <c r="C343" s="69"/>
      <c r="D343" s="69"/>
      <c r="E343" s="69"/>
      <c r="F343" s="69"/>
      <c r="G343" s="69"/>
      <c r="H343" s="67"/>
      <c r="I343" s="68"/>
      <c r="J343" s="68"/>
      <c r="K343" s="71"/>
      <c r="L343" s="67"/>
      <c r="M343" s="68"/>
      <c r="N343" s="68"/>
      <c r="O343" s="68"/>
    </row>
    <row r="344" spans="1:15" ht="22.5" hidden="1" customHeight="1" thickBot="1">
      <c r="A344" s="14"/>
      <c r="B344" s="70"/>
      <c r="C344" s="70"/>
      <c r="D344" s="70"/>
      <c r="E344" s="70"/>
      <c r="F344" s="70"/>
      <c r="G344" s="70"/>
      <c r="H344" s="15"/>
      <c r="I344" s="15"/>
      <c r="J344" s="15"/>
      <c r="K344" s="15"/>
      <c r="L344" s="15"/>
      <c r="M344" s="15"/>
      <c r="N344" s="15"/>
      <c r="O344" s="44"/>
    </row>
    <row r="345" spans="1:15" ht="15.75" hidden="1" thickBot="1">
      <c r="A345" s="9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45"/>
    </row>
    <row r="346" spans="1:15" ht="15.75" hidden="1" thickBot="1">
      <c r="A346" s="9"/>
      <c r="B346" s="10"/>
      <c r="C346" s="11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43"/>
    </row>
    <row r="347" spans="1:15" ht="15.75" hidden="1" thickBot="1">
      <c r="A347" s="9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43"/>
    </row>
    <row r="348" spans="1:15" ht="15.75" hidden="1" thickBot="1">
      <c r="A348" s="9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43"/>
    </row>
    <row r="349" spans="1:15" ht="15.75" hidden="1" thickBot="1">
      <c r="A349" s="9"/>
      <c r="B349" s="10"/>
      <c r="C349" s="11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43"/>
    </row>
    <row r="350" spans="1:15" hidden="1">
      <c r="B350" s="23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1:15" hidden="1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1:15" hidden="1"/>
    <row r="353" spans="1:15" hidden="1">
      <c r="A353" s="22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1:15" ht="15.75" hidden="1" thickBot="1">
      <c r="A354" s="25"/>
      <c r="B354" s="69"/>
      <c r="C354" s="69"/>
      <c r="D354" s="69"/>
      <c r="E354" s="69"/>
      <c r="F354" s="69"/>
      <c r="G354" s="69"/>
      <c r="H354" s="67"/>
      <c r="I354" s="68"/>
      <c r="J354" s="68"/>
      <c r="K354" s="71"/>
      <c r="L354" s="67"/>
      <c r="M354" s="68"/>
      <c r="N354" s="68"/>
      <c r="O354" s="68"/>
    </row>
    <row r="355" spans="1:15" ht="15.75" hidden="1" thickBot="1">
      <c r="A355" s="26"/>
      <c r="B355" s="70"/>
      <c r="C355" s="70"/>
      <c r="D355" s="70"/>
      <c r="E355" s="70"/>
      <c r="F355" s="70"/>
      <c r="G355" s="70"/>
      <c r="H355" s="15"/>
      <c r="I355" s="15"/>
      <c r="J355" s="15"/>
      <c r="K355" s="15"/>
      <c r="L355" s="15"/>
      <c r="M355" s="15"/>
      <c r="N355" s="15"/>
      <c r="O355" s="44"/>
    </row>
    <row r="356" spans="1:15" ht="22.5" hidden="1" customHeight="1" thickBot="1">
      <c r="A356" s="27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43"/>
    </row>
    <row r="357" spans="1:15" ht="15.75" hidden="1" thickBot="1">
      <c r="A357" s="27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43"/>
    </row>
    <row r="358" spans="1:15" ht="15.75" hidden="1" thickBot="1">
      <c r="A358" s="27"/>
      <c r="B358" s="10"/>
      <c r="C358" s="11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43"/>
    </row>
    <row r="359" spans="1:15" ht="15.75" hidden="1" thickBot="1">
      <c r="A359" s="27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43"/>
    </row>
    <row r="360" spans="1:15" ht="15.75" hidden="1" thickBot="1">
      <c r="A360" s="27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43"/>
    </row>
    <row r="361" spans="1:15" ht="15.75" hidden="1" thickBot="1">
      <c r="A361" s="27"/>
      <c r="B361" s="10"/>
      <c r="C361" s="11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43"/>
    </row>
    <row r="362" spans="1:15" hidden="1">
      <c r="B362" s="23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1:15" hidden="1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</row>
    <row r="364" spans="1:15" hidden="1">
      <c r="A364" s="22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</row>
    <row r="365" spans="1:15" ht="15.75" hidden="1" thickBot="1">
      <c r="A365" s="13"/>
      <c r="B365" s="69"/>
      <c r="C365" s="69"/>
      <c r="D365" s="69"/>
      <c r="E365" s="69"/>
      <c r="F365" s="69"/>
      <c r="G365" s="69"/>
      <c r="H365" s="67"/>
      <c r="I365" s="68"/>
      <c r="J365" s="68"/>
      <c r="K365" s="71"/>
      <c r="L365" s="67"/>
      <c r="M365" s="68"/>
      <c r="N365" s="68"/>
      <c r="O365" s="68"/>
    </row>
    <row r="366" spans="1:15" ht="15.75" hidden="1" thickBot="1">
      <c r="A366" s="14"/>
      <c r="B366" s="70"/>
      <c r="C366" s="70"/>
      <c r="D366" s="70"/>
      <c r="E366" s="70"/>
      <c r="F366" s="70"/>
      <c r="G366" s="70"/>
      <c r="H366" s="15"/>
      <c r="I366" s="15"/>
      <c r="J366" s="15"/>
      <c r="K366" s="15"/>
      <c r="L366" s="15"/>
      <c r="M366" s="15"/>
      <c r="N366" s="15"/>
      <c r="O366" s="44"/>
    </row>
    <row r="367" spans="1:15" ht="22.5" hidden="1" customHeight="1" thickBot="1">
      <c r="A367" s="9"/>
      <c r="B367" s="10"/>
      <c r="C367" s="11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43"/>
    </row>
    <row r="368" spans="1:15" ht="15.75" hidden="1" thickBot="1">
      <c r="A368" s="9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43"/>
    </row>
    <row r="369" spans="1:15" ht="15.75" hidden="1" thickBot="1">
      <c r="A369" s="9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43"/>
    </row>
    <row r="370" spans="1:15" ht="15.75" hidden="1" thickBot="1">
      <c r="A370" s="9"/>
      <c r="B370" s="10"/>
      <c r="C370" s="11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43"/>
    </row>
    <row r="371" spans="1:15" ht="15.75" hidden="1" thickBot="1">
      <c r="A371" s="9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43"/>
    </row>
    <row r="372" spans="1:15" ht="15.75" hidden="1" thickBot="1">
      <c r="A372" s="9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43"/>
    </row>
    <row r="373" spans="1:15" hidden="1">
      <c r="B373" s="23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</row>
    <row r="374" spans="1:15" hidden="1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</row>
    <row r="375" spans="1:15" hidden="1">
      <c r="A375" s="22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</row>
    <row r="376" spans="1:15" ht="15.75" hidden="1" thickBot="1">
      <c r="A376" s="13"/>
      <c r="B376" s="69"/>
      <c r="C376" s="69"/>
      <c r="D376" s="69"/>
      <c r="E376" s="69"/>
      <c r="F376" s="69"/>
      <c r="G376" s="69"/>
      <c r="H376" s="67"/>
      <c r="I376" s="68"/>
      <c r="J376" s="68"/>
      <c r="K376" s="71"/>
      <c r="L376" s="67"/>
      <c r="M376" s="68"/>
      <c r="N376" s="68"/>
      <c r="O376" s="68"/>
    </row>
    <row r="377" spans="1:15" ht="15.75" hidden="1" thickBot="1">
      <c r="A377" s="14"/>
      <c r="B377" s="70"/>
      <c r="C377" s="70"/>
      <c r="D377" s="70"/>
      <c r="E377" s="70"/>
      <c r="F377" s="70"/>
      <c r="G377" s="70"/>
      <c r="H377" s="15"/>
      <c r="I377" s="15"/>
      <c r="J377" s="15"/>
      <c r="K377" s="15"/>
      <c r="L377" s="15"/>
      <c r="M377" s="15"/>
      <c r="N377" s="15"/>
      <c r="O377" s="44"/>
    </row>
    <row r="378" spans="1:15" ht="15.75" hidden="1" thickBot="1">
      <c r="A378" s="9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43"/>
    </row>
    <row r="379" spans="1:15" ht="15.75" hidden="1" thickBot="1">
      <c r="A379" s="9"/>
      <c r="B379" s="10"/>
      <c r="C379" s="11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43"/>
    </row>
    <row r="380" spans="1:15" ht="15.75" hidden="1" thickBot="1">
      <c r="A380" s="9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43"/>
    </row>
    <row r="381" spans="1:15" ht="15.75" hidden="1" thickBot="1">
      <c r="A381" s="9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43"/>
    </row>
    <row r="382" spans="1:15" ht="15.75" hidden="1" thickBot="1">
      <c r="A382" s="9"/>
      <c r="B382" s="10"/>
      <c r="C382" s="11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43"/>
    </row>
    <row r="383" spans="1:15" ht="15.75" hidden="1" thickBot="1">
      <c r="A383" s="9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43"/>
    </row>
    <row r="384" spans="1:15" hidden="1">
      <c r="B384" s="23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</row>
    <row r="385" spans="1:15" ht="15.75" hidden="1" thickBot="1">
      <c r="A385" s="22"/>
      <c r="B385" s="66"/>
      <c r="C385" s="66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</row>
    <row r="386" spans="1:15" ht="22.5" hidden="1" customHeight="1" thickBot="1">
      <c r="A386" s="31"/>
      <c r="B386" s="64"/>
      <c r="C386" s="64"/>
      <c r="D386" s="64"/>
      <c r="E386" s="64"/>
      <c r="F386" s="64"/>
      <c r="G386" s="64"/>
      <c r="H386" s="60"/>
      <c r="I386" s="61"/>
      <c r="J386" s="61"/>
      <c r="K386" s="62"/>
      <c r="L386" s="60"/>
      <c r="M386" s="61"/>
      <c r="N386" s="61"/>
      <c r="O386" s="61"/>
    </row>
    <row r="387" spans="1:15" ht="15.75" hidden="1" customHeight="1" thickBot="1">
      <c r="A387" s="32"/>
      <c r="B387" s="65"/>
      <c r="C387" s="65"/>
      <c r="D387" s="65"/>
      <c r="E387" s="65"/>
      <c r="F387" s="65"/>
      <c r="G387" s="65"/>
      <c r="H387" s="8"/>
      <c r="I387" s="8"/>
      <c r="J387" s="8"/>
      <c r="K387" s="8"/>
      <c r="L387" s="8"/>
      <c r="M387" s="8"/>
      <c r="N387" s="8"/>
      <c r="O387" s="41"/>
    </row>
    <row r="388" spans="1:15" ht="15.75" hidden="1" thickBot="1">
      <c r="A388" s="1"/>
      <c r="B388" s="33"/>
      <c r="C388" s="2"/>
      <c r="D388" s="3"/>
      <c r="E388" s="3"/>
      <c r="F388" s="3"/>
      <c r="G388" s="3"/>
      <c r="H388" s="3"/>
      <c r="I388" s="4"/>
      <c r="J388" s="4"/>
      <c r="K388" s="4"/>
      <c r="L388" s="4"/>
      <c r="M388" s="4"/>
      <c r="N388" s="4"/>
      <c r="O388" s="42"/>
    </row>
    <row r="389" spans="1:15" ht="15.75" hidden="1" thickBot="1">
      <c r="A389" s="5"/>
      <c r="B389" s="4"/>
      <c r="C389" s="6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2"/>
    </row>
    <row r="390" spans="1:15" ht="15.75" hidden="1" thickBot="1">
      <c r="A390" s="5"/>
      <c r="B390" s="33"/>
      <c r="C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2"/>
    </row>
    <row r="391" spans="1:15" hidden="1">
      <c r="B391" s="20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</row>
    <row r="392" spans="1:15" hidden="1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</row>
    <row r="393" spans="1:15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</row>
    <row r="394" spans="1:15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</row>
  </sheetData>
  <mergeCells count="372">
    <mergeCell ref="C15:N15"/>
    <mergeCell ref="E14:J14"/>
    <mergeCell ref="B262:C262"/>
    <mergeCell ref="B263:B264"/>
    <mergeCell ref="C263:C264"/>
    <mergeCell ref="D263:D264"/>
    <mergeCell ref="E263:E264"/>
    <mergeCell ref="F263:F264"/>
    <mergeCell ref="G263:G264"/>
    <mergeCell ref="H263:K263"/>
    <mergeCell ref="B245:C245"/>
    <mergeCell ref="B246:B247"/>
    <mergeCell ref="C246:C247"/>
    <mergeCell ref="D246:D247"/>
    <mergeCell ref="E246:E247"/>
    <mergeCell ref="F246:F247"/>
    <mergeCell ref="G246:G247"/>
    <mergeCell ref="H246:K246"/>
    <mergeCell ref="B220:C220"/>
    <mergeCell ref="B221:B222"/>
    <mergeCell ref="C221:C222"/>
    <mergeCell ref="D221:D222"/>
    <mergeCell ref="E221:E222"/>
    <mergeCell ref="F221:F222"/>
    <mergeCell ref="B354:B355"/>
    <mergeCell ref="C354:C355"/>
    <mergeCell ref="D354:D355"/>
    <mergeCell ref="E354:E355"/>
    <mergeCell ref="F354:F355"/>
    <mergeCell ref="G354:G355"/>
    <mergeCell ref="H354:K354"/>
    <mergeCell ref="L354:O354"/>
    <mergeCell ref="H275:K275"/>
    <mergeCell ref="L275:O275"/>
    <mergeCell ref="B286:B287"/>
    <mergeCell ref="C286:C287"/>
    <mergeCell ref="D286:D287"/>
    <mergeCell ref="E286:E287"/>
    <mergeCell ref="F286:F287"/>
    <mergeCell ref="G286:G287"/>
    <mergeCell ref="H286:K286"/>
    <mergeCell ref="L286:O286"/>
    <mergeCell ref="B275:B276"/>
    <mergeCell ref="C275:C276"/>
    <mergeCell ref="D275:D276"/>
    <mergeCell ref="E275:E276"/>
    <mergeCell ref="F275:F276"/>
    <mergeCell ref="G275:G276"/>
    <mergeCell ref="B385:C385"/>
    <mergeCell ref="B386:B387"/>
    <mergeCell ref="C386:C387"/>
    <mergeCell ref="D386:D387"/>
    <mergeCell ref="E386:E387"/>
    <mergeCell ref="F386:F387"/>
    <mergeCell ref="G386:G387"/>
    <mergeCell ref="H386:K386"/>
    <mergeCell ref="L386:O386"/>
    <mergeCell ref="L263:O263"/>
    <mergeCell ref="H221:K221"/>
    <mergeCell ref="L221:O221"/>
    <mergeCell ref="B211:C211"/>
    <mergeCell ref="B212:B213"/>
    <mergeCell ref="C212:C213"/>
    <mergeCell ref="D212:D213"/>
    <mergeCell ref="E212:E213"/>
    <mergeCell ref="F212:F213"/>
    <mergeCell ref="G212:G213"/>
    <mergeCell ref="H212:K212"/>
    <mergeCell ref="L212:O212"/>
    <mergeCell ref="G221:G222"/>
    <mergeCell ref="L246:O246"/>
    <mergeCell ref="B236:C236"/>
    <mergeCell ref="B237:B238"/>
    <mergeCell ref="C237:C238"/>
    <mergeCell ref="D237:D238"/>
    <mergeCell ref="E237:E238"/>
    <mergeCell ref="F237:F238"/>
    <mergeCell ref="G237:G238"/>
    <mergeCell ref="H237:K237"/>
    <mergeCell ref="L237:O237"/>
    <mergeCell ref="B194:C194"/>
    <mergeCell ref="B195:B196"/>
    <mergeCell ref="C195:C196"/>
    <mergeCell ref="D195:D196"/>
    <mergeCell ref="E195:E196"/>
    <mergeCell ref="F195:F196"/>
    <mergeCell ref="G195:G196"/>
    <mergeCell ref="H195:K195"/>
    <mergeCell ref="L195:O195"/>
    <mergeCell ref="B184:C184"/>
    <mergeCell ref="B185:B186"/>
    <mergeCell ref="C185:C186"/>
    <mergeCell ref="D185:D186"/>
    <mergeCell ref="E185:E186"/>
    <mergeCell ref="F185:F186"/>
    <mergeCell ref="G185:G186"/>
    <mergeCell ref="H185:K185"/>
    <mergeCell ref="L185:O185"/>
    <mergeCell ref="D161:D162"/>
    <mergeCell ref="E161:E162"/>
    <mergeCell ref="F161:F162"/>
    <mergeCell ref="G161:G162"/>
    <mergeCell ref="H161:K161"/>
    <mergeCell ref="L161:O161"/>
    <mergeCell ref="B168:C168"/>
    <mergeCell ref="B169:B170"/>
    <mergeCell ref="C169:C170"/>
    <mergeCell ref="D169:D170"/>
    <mergeCell ref="E169:E170"/>
    <mergeCell ref="F169:F170"/>
    <mergeCell ref="G169:G170"/>
    <mergeCell ref="H169:K169"/>
    <mergeCell ref="L169:O169"/>
    <mergeCell ref="B143:C143"/>
    <mergeCell ref="B144:B145"/>
    <mergeCell ref="C144:C145"/>
    <mergeCell ref="D144:D145"/>
    <mergeCell ref="E144:E145"/>
    <mergeCell ref="F144:F145"/>
    <mergeCell ref="G144:G145"/>
    <mergeCell ref="H144:K144"/>
    <mergeCell ref="L144:O144"/>
    <mergeCell ref="L120:O120"/>
    <mergeCell ref="B134:C134"/>
    <mergeCell ref="B135:B136"/>
    <mergeCell ref="C135:C136"/>
    <mergeCell ref="D135:D136"/>
    <mergeCell ref="E135:E136"/>
    <mergeCell ref="F135:F136"/>
    <mergeCell ref="G135:G136"/>
    <mergeCell ref="H135:K135"/>
    <mergeCell ref="L135:O135"/>
    <mergeCell ref="H126:K126"/>
    <mergeCell ref="L126:O126"/>
    <mergeCell ref="B126:B127"/>
    <mergeCell ref="C126:C127"/>
    <mergeCell ref="D126:D127"/>
    <mergeCell ref="E126:E127"/>
    <mergeCell ref="F126:F127"/>
    <mergeCell ref="G126:G127"/>
    <mergeCell ref="E112:E113"/>
    <mergeCell ref="F112:F113"/>
    <mergeCell ref="G112:G113"/>
    <mergeCell ref="H112:K112"/>
    <mergeCell ref="B119:C119"/>
    <mergeCell ref="B120:B121"/>
    <mergeCell ref="C120:C121"/>
    <mergeCell ref="D120:D121"/>
    <mergeCell ref="E120:E121"/>
    <mergeCell ref="F120:F121"/>
    <mergeCell ref="G120:G121"/>
    <mergeCell ref="H120:K120"/>
    <mergeCell ref="L112:O112"/>
    <mergeCell ref="B76:C76"/>
    <mergeCell ref="B85:C85"/>
    <mergeCell ref="B86:B87"/>
    <mergeCell ref="C86:C87"/>
    <mergeCell ref="D86:D87"/>
    <mergeCell ref="E86:E87"/>
    <mergeCell ref="F86:F87"/>
    <mergeCell ref="G86:G87"/>
    <mergeCell ref="H86:K86"/>
    <mergeCell ref="L86:O86"/>
    <mergeCell ref="B94:C94"/>
    <mergeCell ref="B95:B96"/>
    <mergeCell ref="C95:C96"/>
    <mergeCell ref="D95:D96"/>
    <mergeCell ref="E95:E96"/>
    <mergeCell ref="F95:F96"/>
    <mergeCell ref="G95:G96"/>
    <mergeCell ref="H95:K95"/>
    <mergeCell ref="L95:O95"/>
    <mergeCell ref="B111:C111"/>
    <mergeCell ref="B112:B113"/>
    <mergeCell ref="C112:C113"/>
    <mergeCell ref="D112:D113"/>
    <mergeCell ref="B69:C69"/>
    <mergeCell ref="B70:B71"/>
    <mergeCell ref="C70:C71"/>
    <mergeCell ref="D70:D71"/>
    <mergeCell ref="E70:E71"/>
    <mergeCell ref="F70:F71"/>
    <mergeCell ref="G70:G71"/>
    <mergeCell ref="H70:K70"/>
    <mergeCell ref="L70:O70"/>
    <mergeCell ref="L44:O44"/>
    <mergeCell ref="B60:C60"/>
    <mergeCell ref="B61:B62"/>
    <mergeCell ref="C61:C62"/>
    <mergeCell ref="D61:D62"/>
    <mergeCell ref="E61:E62"/>
    <mergeCell ref="F61:F62"/>
    <mergeCell ref="G61:G62"/>
    <mergeCell ref="H61:K61"/>
    <mergeCell ref="L61:O61"/>
    <mergeCell ref="B25:C25"/>
    <mergeCell ref="B35:C35"/>
    <mergeCell ref="B36:B37"/>
    <mergeCell ref="C36:C37"/>
    <mergeCell ref="D36:D37"/>
    <mergeCell ref="E36:E37"/>
    <mergeCell ref="F36:F37"/>
    <mergeCell ref="G36:G37"/>
    <mergeCell ref="H36:K36"/>
    <mergeCell ref="H26:K26"/>
    <mergeCell ref="B19:B20"/>
    <mergeCell ref="C19:C20"/>
    <mergeCell ref="D19:D20"/>
    <mergeCell ref="E19:E20"/>
    <mergeCell ref="F19:F20"/>
    <mergeCell ref="G19:G20"/>
    <mergeCell ref="H19:K19"/>
    <mergeCell ref="L19:O19"/>
    <mergeCell ref="B18:C18"/>
    <mergeCell ref="H298:K298"/>
    <mergeCell ref="L298:O298"/>
    <mergeCell ref="B309:B310"/>
    <mergeCell ref="C309:C310"/>
    <mergeCell ref="D309:D310"/>
    <mergeCell ref="E309:E310"/>
    <mergeCell ref="F309:F310"/>
    <mergeCell ref="G309:G310"/>
    <mergeCell ref="H309:K309"/>
    <mergeCell ref="L309:O309"/>
    <mergeCell ref="B298:B299"/>
    <mergeCell ref="C298:C299"/>
    <mergeCell ref="D298:D299"/>
    <mergeCell ref="E298:E299"/>
    <mergeCell ref="F298:F299"/>
    <mergeCell ref="G298:G299"/>
    <mergeCell ref="H332:K332"/>
    <mergeCell ref="L332:O332"/>
    <mergeCell ref="B343:B344"/>
    <mergeCell ref="C343:C344"/>
    <mergeCell ref="D343:D344"/>
    <mergeCell ref="E343:E344"/>
    <mergeCell ref="F343:F344"/>
    <mergeCell ref="G343:G344"/>
    <mergeCell ref="H343:K343"/>
    <mergeCell ref="L343:O343"/>
    <mergeCell ref="B332:B333"/>
    <mergeCell ref="C332:C333"/>
    <mergeCell ref="D332:D333"/>
    <mergeCell ref="E332:E333"/>
    <mergeCell ref="F332:F333"/>
    <mergeCell ref="G332:G333"/>
    <mergeCell ref="J325:J326"/>
    <mergeCell ref="K325:K326"/>
    <mergeCell ref="L325:L326"/>
    <mergeCell ref="M325:M326"/>
    <mergeCell ref="N325:N326"/>
    <mergeCell ref="O325:O326"/>
    <mergeCell ref="H320:K320"/>
    <mergeCell ref="L320:O320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B320:B321"/>
    <mergeCell ref="C320:C321"/>
    <mergeCell ref="D320:D321"/>
    <mergeCell ref="E320:E321"/>
    <mergeCell ref="F320:F321"/>
    <mergeCell ref="G320:G321"/>
    <mergeCell ref="L365:O365"/>
    <mergeCell ref="B376:B377"/>
    <mergeCell ref="C376:C377"/>
    <mergeCell ref="D376:D377"/>
    <mergeCell ref="E376:E377"/>
    <mergeCell ref="F376:F377"/>
    <mergeCell ref="G376:G377"/>
    <mergeCell ref="H376:K376"/>
    <mergeCell ref="L376:O376"/>
    <mergeCell ref="B365:B366"/>
    <mergeCell ref="C365:C366"/>
    <mergeCell ref="D365:D366"/>
    <mergeCell ref="E365:E366"/>
    <mergeCell ref="F365:F366"/>
    <mergeCell ref="G365:G366"/>
    <mergeCell ref="H365:K365"/>
    <mergeCell ref="L26:O26"/>
    <mergeCell ref="B51:B52"/>
    <mergeCell ref="C51:C52"/>
    <mergeCell ref="D51:D52"/>
    <mergeCell ref="E51:E52"/>
    <mergeCell ref="F51:F52"/>
    <mergeCell ref="B26:B27"/>
    <mergeCell ref="C26:C27"/>
    <mergeCell ref="D26:D27"/>
    <mergeCell ref="E26:E27"/>
    <mergeCell ref="F26:F27"/>
    <mergeCell ref="G26:G27"/>
    <mergeCell ref="G51:G52"/>
    <mergeCell ref="H51:K51"/>
    <mergeCell ref="L51:O51"/>
    <mergeCell ref="L36:O36"/>
    <mergeCell ref="B43:C43"/>
    <mergeCell ref="B44:B45"/>
    <mergeCell ref="C44:C45"/>
    <mergeCell ref="D44:D45"/>
    <mergeCell ref="E44:E45"/>
    <mergeCell ref="F44:F45"/>
    <mergeCell ref="G44:G45"/>
    <mergeCell ref="H44:K44"/>
    <mergeCell ref="B77:B78"/>
    <mergeCell ref="C77:C78"/>
    <mergeCell ref="D77:D78"/>
    <mergeCell ref="E77:E78"/>
    <mergeCell ref="F77:F78"/>
    <mergeCell ref="G77:G78"/>
    <mergeCell ref="H77:K77"/>
    <mergeCell ref="L77:O77"/>
    <mergeCell ref="B102:B103"/>
    <mergeCell ref="C102:C103"/>
    <mergeCell ref="D102:D103"/>
    <mergeCell ref="E102:E103"/>
    <mergeCell ref="F102:F103"/>
    <mergeCell ref="G102:G103"/>
    <mergeCell ref="H102:K102"/>
    <mergeCell ref="L102:O102"/>
    <mergeCell ref="C202:C203"/>
    <mergeCell ref="D202:D203"/>
    <mergeCell ref="E202:E203"/>
    <mergeCell ref="F202:F203"/>
    <mergeCell ref="G202:G203"/>
    <mergeCell ref="H150:K150"/>
    <mergeCell ref="L150:O150"/>
    <mergeCell ref="B175:B176"/>
    <mergeCell ref="C175:C176"/>
    <mergeCell ref="D175:D176"/>
    <mergeCell ref="E175:E176"/>
    <mergeCell ref="F175:F176"/>
    <mergeCell ref="G175:G176"/>
    <mergeCell ref="H175:K175"/>
    <mergeCell ref="L175:O175"/>
    <mergeCell ref="B150:B151"/>
    <mergeCell ref="C150:C151"/>
    <mergeCell ref="D150:D151"/>
    <mergeCell ref="E150:E151"/>
    <mergeCell ref="F150:F151"/>
    <mergeCell ref="G150:G151"/>
    <mergeCell ref="B160:C160"/>
    <mergeCell ref="B161:B162"/>
    <mergeCell ref="C161:C162"/>
    <mergeCell ref="E12:J12"/>
    <mergeCell ref="E13:J13"/>
    <mergeCell ref="D9:L9"/>
    <mergeCell ref="C10:N10"/>
    <mergeCell ref="C11:N11"/>
    <mergeCell ref="H252:K252"/>
    <mergeCell ref="L252:O252"/>
    <mergeCell ref="B252:B253"/>
    <mergeCell ref="C252:C253"/>
    <mergeCell ref="D252:D253"/>
    <mergeCell ref="E252:E253"/>
    <mergeCell ref="F252:F253"/>
    <mergeCell ref="G252:G253"/>
    <mergeCell ref="H202:K202"/>
    <mergeCell ref="L202:O202"/>
    <mergeCell ref="B227:B228"/>
    <mergeCell ref="C227:C228"/>
    <mergeCell ref="D227:D228"/>
    <mergeCell ref="E227:E228"/>
    <mergeCell ref="F227:F228"/>
    <mergeCell ref="G227:G228"/>
    <mergeCell ref="H227:K227"/>
    <mergeCell ref="L227:O227"/>
    <mergeCell ref="B202:B20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D133:O133" formulaRange="1"/>
    <ignoredError sqref="B33 B5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T.Novikova</dc:creator>
  <cp:lastModifiedBy>УЧЕНИК11</cp:lastModifiedBy>
  <cp:lastPrinted>2023-02-06T06:31:27Z</cp:lastPrinted>
  <dcterms:created xsi:type="dcterms:W3CDTF">2020-07-20T05:11:28Z</dcterms:created>
  <dcterms:modified xsi:type="dcterms:W3CDTF">2023-11-02T09:28:52Z</dcterms:modified>
</cp:coreProperties>
</file>